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528" tabRatio="1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'Лист1'!$A$1:$AF$239</definedName>
  </definedNames>
  <calcPr fullCalcOnLoad="1"/>
</workbook>
</file>

<file path=xl/sharedStrings.xml><?xml version="1.0" encoding="utf-8"?>
<sst xmlns="http://schemas.openxmlformats.org/spreadsheetml/2006/main" count="690" uniqueCount="125">
  <si>
    <t>завтрак</t>
  </si>
  <si>
    <t>№ рецептруры</t>
  </si>
  <si>
    <t>Наименование блюд</t>
  </si>
  <si>
    <t>Выход блюд</t>
  </si>
  <si>
    <t>Содержание основных пищевых веществ</t>
  </si>
  <si>
    <t>Калорий                                                                               ность</t>
  </si>
  <si>
    <t>Минеральне вещества мг.сутки</t>
  </si>
  <si>
    <t>Витамины мг./сутки</t>
  </si>
  <si>
    <t>6-11 лет</t>
  </si>
  <si>
    <t>12-18 лет</t>
  </si>
  <si>
    <t>Белки (г.)</t>
  </si>
  <si>
    <t>Жиры (г)</t>
  </si>
  <si>
    <t>Углеводы (г.)</t>
  </si>
  <si>
    <t>12-18 л</t>
  </si>
  <si>
    <t>кальций</t>
  </si>
  <si>
    <t>фосфор</t>
  </si>
  <si>
    <t>магний</t>
  </si>
  <si>
    <t>железо</t>
  </si>
  <si>
    <t>В1</t>
  </si>
  <si>
    <t>В2</t>
  </si>
  <si>
    <t>С</t>
  </si>
  <si>
    <t>РР</t>
  </si>
  <si>
    <t xml:space="preserve">Общие  </t>
  </si>
  <si>
    <t>Животные</t>
  </si>
  <si>
    <t>Растит.</t>
  </si>
  <si>
    <t>6-11л</t>
  </si>
  <si>
    <t>12-18л</t>
  </si>
  <si>
    <t>чай с лимоном</t>
  </si>
  <si>
    <t>ИТОГО:</t>
  </si>
  <si>
    <t>обед</t>
  </si>
  <si>
    <t>ВСЕГО</t>
  </si>
  <si>
    <t>Калорий                           ность</t>
  </si>
  <si>
    <t>всего</t>
  </si>
  <si>
    <t>3  день</t>
  </si>
  <si>
    <t>Калорий                         ность</t>
  </si>
  <si>
    <t>булочка «любимая»</t>
  </si>
  <si>
    <t>4  день</t>
  </si>
  <si>
    <t>Калорий                                ность</t>
  </si>
  <si>
    <t>итого</t>
  </si>
  <si>
    <t>Итого</t>
  </si>
  <si>
    <t>5  день</t>
  </si>
  <si>
    <t>Калорий         ность</t>
  </si>
  <si>
    <t>250/40</t>
  </si>
  <si>
    <t>Всего</t>
  </si>
  <si>
    <t>6  день</t>
  </si>
  <si>
    <t>Калорий                              ность</t>
  </si>
  <si>
    <t>7  день</t>
  </si>
  <si>
    <t>Калорий                    ность</t>
  </si>
  <si>
    <t>8  день</t>
  </si>
  <si>
    <t>Калорий                ность</t>
  </si>
  <si>
    <t>9  день</t>
  </si>
  <si>
    <t>итого:</t>
  </si>
  <si>
    <t>10  день</t>
  </si>
  <si>
    <t>Калорий                 ность</t>
  </si>
  <si>
    <t>Всего  за  10  дней</t>
  </si>
  <si>
    <t>среднее за  один  день</t>
  </si>
  <si>
    <t>№ п/п</t>
  </si>
  <si>
    <t>хлеб пшеничный</t>
  </si>
  <si>
    <t>компот из сухофруктов</t>
  </si>
  <si>
    <t>200/30</t>
  </si>
  <si>
    <t>3.00</t>
  </si>
  <si>
    <t>Рисовый гарнир</t>
  </si>
  <si>
    <t>Картофельное пюре</t>
  </si>
  <si>
    <t>Гуляш из говядины</t>
  </si>
  <si>
    <t>Чай сладкий</t>
  </si>
  <si>
    <t>Хлеб пшеничный</t>
  </si>
  <si>
    <t>Рассольник со сметаной</t>
  </si>
  <si>
    <t>Рыба тушеная с овощами</t>
  </si>
  <si>
    <t>Хлеб пшеничный-ржаной</t>
  </si>
  <si>
    <t>Кисель ягодный</t>
  </si>
  <si>
    <t xml:space="preserve"> Сыр порциями</t>
  </si>
  <si>
    <t>Суп гороховый на к/б</t>
  </si>
  <si>
    <t>Плов из мяса  говядины</t>
  </si>
  <si>
    <t>Компот с сухофруктов</t>
  </si>
  <si>
    <t>Шоколад</t>
  </si>
  <si>
    <t>Курица тушеная</t>
  </si>
  <si>
    <t>Гречневый гарнир</t>
  </si>
  <si>
    <t>Соус томатный</t>
  </si>
  <si>
    <t>Хлеб  пшеничный</t>
  </si>
  <si>
    <t>Суп "крестьянский"  на к/б</t>
  </si>
  <si>
    <t>Салат (кукуруза. горошек с луком)</t>
  </si>
  <si>
    <t>Макароны отварные</t>
  </si>
  <si>
    <t>Бефстроганов из говядины</t>
  </si>
  <si>
    <t>Какао на молоке</t>
  </si>
  <si>
    <t>Борщ  со сметаной</t>
  </si>
  <si>
    <t>Банан</t>
  </si>
  <si>
    <t>Хлеб  ржаной пшеничный</t>
  </si>
  <si>
    <t>Чай с шиповником</t>
  </si>
  <si>
    <t>Суп с фрикадельками</t>
  </si>
  <si>
    <t>Хлеб ржаной пшеничный</t>
  </si>
  <si>
    <t>Сосиска отварная</t>
  </si>
  <si>
    <t>Кофейный напиток</t>
  </si>
  <si>
    <t>Уха из консервы</t>
  </si>
  <si>
    <t>Жаркое по-домашнему</t>
  </si>
  <si>
    <t>Гарнир рисовый</t>
  </si>
  <si>
    <t>Котлета мясная</t>
  </si>
  <si>
    <t>Чай с лимоном</t>
  </si>
  <si>
    <t>Щи со сметаной</t>
  </si>
  <si>
    <t>Икра кабачковая</t>
  </si>
  <si>
    <t>Каша манная молочная</t>
  </si>
  <si>
    <t>Свекольник со сметаной на м/б</t>
  </si>
  <si>
    <t>Азу с говядиной</t>
  </si>
  <si>
    <t>Кисель</t>
  </si>
  <si>
    <t>Икра свекольная</t>
  </si>
  <si>
    <t>Биточки рыбные</t>
  </si>
  <si>
    <t>Суп картофельный с фасолью</t>
  </si>
  <si>
    <t>Гарнир гречневый</t>
  </si>
  <si>
    <t>Рагу из овощей</t>
  </si>
  <si>
    <t>Пряник</t>
  </si>
  <si>
    <t>Котлеты рыбные</t>
  </si>
  <si>
    <t>Апельсин</t>
  </si>
  <si>
    <t>Яблоко</t>
  </si>
  <si>
    <t>Молочно-пшенная каша</t>
  </si>
  <si>
    <t>Сок абрикосовый</t>
  </si>
  <si>
    <t>Конфеты шокол</t>
  </si>
  <si>
    <t>Соус сметанный</t>
  </si>
  <si>
    <t>Джем из яблок</t>
  </si>
  <si>
    <t>Молочно-рисовая каша</t>
  </si>
  <si>
    <t>Чай со сгущенным молоком</t>
  </si>
  <si>
    <t>Вафли</t>
  </si>
  <si>
    <t xml:space="preserve">                   завтрак</t>
  </si>
  <si>
    <t>Капуста тушеная с рисом</t>
  </si>
  <si>
    <t>Капуста тушеная с картофелем с говядиной</t>
  </si>
  <si>
    <t>1  день</t>
  </si>
  <si>
    <t>2 день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</si>
</sst>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"/>
    <numFmt numFmtId="183" formatCode="0.0"/>
  </numFmts>
  <fonts count="5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80" fontId="1" fillId="0" borderId="0" applyFill="0" applyBorder="0" applyAlignment="0" applyProtection="0"/>
    <xf numFmtId="178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1" fontId="1" fillId="0" borderId="0" applyFill="0" applyBorder="0" applyAlignment="0" applyProtection="0"/>
    <xf numFmtId="179" fontId="1" fillId="0" borderId="0" applyFill="0" applyBorder="0" applyAlignment="0" applyProtection="0"/>
    <xf numFmtId="0" fontId="49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6" fillId="0" borderId="10" xfId="0" applyFont="1" applyBorder="1" applyAlignment="1">
      <alignment horizontal="left" vertical="top" wrapText="1"/>
    </xf>
    <xf numFmtId="182" fontId="3" fillId="0" borderId="10" xfId="0" applyNumberFormat="1" applyFont="1" applyBorder="1" applyAlignment="1">
      <alignment horizontal="center" vertical="top"/>
    </xf>
    <xf numFmtId="182" fontId="2" fillId="0" borderId="10" xfId="0" applyNumberFormat="1" applyFont="1" applyBorder="1" applyAlignment="1">
      <alignment horizontal="center" vertical="top"/>
    </xf>
    <xf numFmtId="183" fontId="3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vertical="top" wrapText="1"/>
    </xf>
    <xf numFmtId="183" fontId="2" fillId="0" borderId="10" xfId="0" applyNumberFormat="1" applyFont="1" applyBorder="1" applyAlignment="1">
      <alignment horizontal="center" vertical="top"/>
    </xf>
    <xf numFmtId="183" fontId="8" fillId="0" borderId="10" xfId="0" applyNumberFormat="1" applyFont="1" applyBorder="1" applyAlignment="1">
      <alignment horizontal="center" vertical="top"/>
    </xf>
    <xf numFmtId="183" fontId="7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/>
    </xf>
    <xf numFmtId="2" fontId="2" fillId="0" borderId="10" xfId="0" applyNumberFormat="1" applyFont="1" applyBorder="1" applyAlignment="1">
      <alignment horizontal="center" vertical="top"/>
    </xf>
    <xf numFmtId="2" fontId="3" fillId="0" borderId="10" xfId="0" applyNumberFormat="1" applyFont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 vertical="top"/>
    </xf>
    <xf numFmtId="2" fontId="3" fillId="0" borderId="10" xfId="0" applyNumberFormat="1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left" vertical="top" wrapText="1"/>
    </xf>
    <xf numFmtId="2" fontId="8" fillId="0" borderId="10" xfId="0" applyNumberFormat="1" applyFont="1" applyBorder="1" applyAlignment="1">
      <alignment horizontal="center" vertical="top"/>
    </xf>
    <xf numFmtId="2" fontId="7" fillId="0" borderId="10" xfId="0" applyNumberFormat="1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7" fillId="0" borderId="12" xfId="0" applyFont="1" applyBorder="1" applyAlignment="1">
      <alignment horizontal="left" vertical="top" wrapText="1"/>
    </xf>
    <xf numFmtId="0" fontId="8" fillId="0" borderId="12" xfId="0" applyFont="1" applyBorder="1" applyAlignment="1">
      <alignment horizontal="center" vertical="top"/>
    </xf>
    <xf numFmtId="183" fontId="8" fillId="0" borderId="12" xfId="0" applyNumberFormat="1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183" fontId="7" fillId="0" borderId="12" xfId="0" applyNumberFormat="1" applyFont="1" applyBorder="1" applyAlignment="1">
      <alignment horizontal="center" vertical="top"/>
    </xf>
    <xf numFmtId="2" fontId="7" fillId="0" borderId="12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6" fillId="0" borderId="11" xfId="0" applyFont="1" applyBorder="1" applyAlignment="1">
      <alignment vertical="top" wrapText="1"/>
    </xf>
    <xf numFmtId="0" fontId="3" fillId="0" borderId="11" xfId="0" applyFont="1" applyBorder="1" applyAlignment="1">
      <alignment horizontal="center" vertical="top"/>
    </xf>
    <xf numFmtId="183" fontId="3" fillId="0" borderId="11" xfId="0" applyNumberFormat="1" applyFont="1" applyBorder="1" applyAlignment="1">
      <alignment horizontal="center" vertical="top"/>
    </xf>
    <xf numFmtId="182" fontId="3" fillId="0" borderId="11" xfId="0" applyNumberFormat="1" applyFont="1" applyBorder="1" applyAlignment="1">
      <alignment horizontal="center" vertical="top"/>
    </xf>
    <xf numFmtId="182" fontId="2" fillId="0" borderId="11" xfId="0" applyNumberFormat="1" applyFont="1" applyBorder="1" applyAlignment="1">
      <alignment horizontal="center" vertical="top"/>
    </xf>
    <xf numFmtId="0" fontId="6" fillId="0" borderId="0" xfId="0" applyFont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" fontId="2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vertical="top" wrapText="1"/>
    </xf>
    <xf numFmtId="0" fontId="2" fillId="0" borderId="0" xfId="0" applyFont="1" applyFill="1" applyAlignment="1">
      <alignment vertical="top"/>
    </xf>
    <xf numFmtId="0" fontId="6" fillId="0" borderId="10" xfId="0" applyFont="1" applyBorder="1" applyAlignment="1">
      <alignment vertical="top"/>
    </xf>
    <xf numFmtId="0" fontId="4" fillId="0" borderId="10" xfId="0" applyFont="1" applyBorder="1" applyAlignment="1">
      <alignment horizontal="center" vertical="top"/>
    </xf>
    <xf numFmtId="16" fontId="2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>
      <alignment horizontal="left" vertical="top"/>
    </xf>
    <xf numFmtId="0" fontId="3" fillId="0" borderId="14" xfId="0" applyFont="1" applyFill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4" fillId="0" borderId="12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41"/>
  <sheetViews>
    <sheetView tabSelected="1" zoomScale="83" zoomScaleNormal="83" zoomScaleSheetLayoutView="75" zoomScalePageLayoutView="0" workbookViewId="0" topLeftCell="A1">
      <pane xSplit="2" topLeftCell="C1" activePane="topRight" state="frozen"/>
      <selection pane="topLeft" activeCell="A217" sqref="A217"/>
      <selection pane="topRight" activeCell="E16" sqref="E16"/>
    </sheetView>
  </sheetViews>
  <sheetFormatPr defaultColWidth="9.125" defaultRowHeight="12.75"/>
  <cols>
    <col min="1" max="1" width="6.00390625" style="1" customWidth="1"/>
    <col min="2" max="2" width="20.00390625" style="2" customWidth="1"/>
    <col min="3" max="3" width="8.50390625" style="1" customWidth="1"/>
    <col min="4" max="4" width="4.875" style="1" customWidth="1"/>
    <col min="5" max="5" width="11.125" style="1" customWidth="1"/>
    <col min="6" max="6" width="8.125" style="1" customWidth="1"/>
    <col min="7" max="7" width="6.875" style="1" customWidth="1"/>
    <col min="8" max="8" width="8.50390625" style="1" customWidth="1"/>
    <col min="9" max="9" width="8.125" style="1" customWidth="1"/>
    <col min="10" max="10" width="8.00390625" style="1" customWidth="1"/>
    <col min="11" max="11" width="6.50390625" style="1" customWidth="1"/>
    <col min="12" max="12" width="6.625" style="1" customWidth="1"/>
    <col min="13" max="13" width="7.875" style="1" customWidth="1"/>
    <col min="14" max="14" width="7.125" style="1" customWidth="1"/>
    <col min="15" max="15" width="8.50390625" style="1" customWidth="1"/>
    <col min="16" max="16" width="8.125" style="2" customWidth="1"/>
    <col min="17" max="17" width="7.625" style="2" customWidth="1"/>
    <col min="18" max="18" width="6.875" style="2" customWidth="1"/>
    <col min="19" max="19" width="7.50390625" style="2" customWidth="1"/>
    <col min="20" max="20" width="7.625" style="2" customWidth="1"/>
    <col min="21" max="21" width="8.125" style="2" customWidth="1"/>
    <col min="22" max="22" width="8.375" style="2" customWidth="1"/>
    <col min="23" max="24" width="6.50390625" style="2" customWidth="1"/>
    <col min="25" max="25" width="8.125" style="2" customWidth="1"/>
    <col min="26" max="26" width="6.875" style="2" customWidth="1"/>
    <col min="27" max="27" width="6.125" style="2" customWidth="1"/>
    <col min="28" max="28" width="7.125" style="2" customWidth="1"/>
    <col min="29" max="29" width="6.50390625" style="2" customWidth="1"/>
    <col min="30" max="30" width="7.00390625" style="2" customWidth="1"/>
    <col min="31" max="31" width="6.50390625" style="2" customWidth="1"/>
    <col min="32" max="32" width="6.375" style="2" customWidth="1"/>
    <col min="33" max="16384" width="9.125" style="1" customWidth="1"/>
  </cols>
  <sheetData>
    <row r="1" spans="1:32" ht="12.75">
      <c r="A1" s="81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</row>
    <row r="2" spans="1:32" ht="27.75" customHeight="1">
      <c r="A2" s="71" t="s">
        <v>123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</row>
    <row r="3" spans="1:32" ht="30.75" customHeight="1">
      <c r="A3" s="70" t="s">
        <v>0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</row>
    <row r="4" spans="1:32" ht="36" customHeight="1">
      <c r="A4" s="74" t="s">
        <v>56</v>
      </c>
      <c r="B4" s="75" t="s">
        <v>2</v>
      </c>
      <c r="C4" s="74" t="s">
        <v>3</v>
      </c>
      <c r="D4" s="74"/>
      <c r="E4" s="74" t="s">
        <v>4</v>
      </c>
      <c r="F4" s="74"/>
      <c r="G4" s="74"/>
      <c r="H4" s="74"/>
      <c r="I4" s="74"/>
      <c r="J4" s="74"/>
      <c r="K4" s="74"/>
      <c r="L4" s="74"/>
      <c r="M4" s="74"/>
      <c r="N4" s="74"/>
      <c r="O4" s="74" t="s">
        <v>5</v>
      </c>
      <c r="P4" s="74"/>
      <c r="Q4" s="75" t="s">
        <v>6</v>
      </c>
      <c r="R4" s="75"/>
      <c r="S4" s="75"/>
      <c r="T4" s="75"/>
      <c r="U4" s="75"/>
      <c r="V4" s="75"/>
      <c r="W4" s="75"/>
      <c r="X4" s="75"/>
      <c r="Y4" s="72" t="s">
        <v>7</v>
      </c>
      <c r="Z4" s="72"/>
      <c r="AA4" s="72"/>
      <c r="AB4" s="72"/>
      <c r="AC4" s="72"/>
      <c r="AD4" s="72"/>
      <c r="AE4" s="72"/>
      <c r="AF4" s="72"/>
    </row>
    <row r="5" spans="1:32" ht="24.75" customHeight="1">
      <c r="A5" s="74"/>
      <c r="B5" s="75"/>
      <c r="C5" s="74" t="s">
        <v>8</v>
      </c>
      <c r="D5" s="74" t="s">
        <v>9</v>
      </c>
      <c r="E5" s="73" t="s">
        <v>10</v>
      </c>
      <c r="F5" s="73"/>
      <c r="G5" s="73"/>
      <c r="H5" s="73"/>
      <c r="I5" s="73" t="s">
        <v>11</v>
      </c>
      <c r="J5" s="73"/>
      <c r="K5" s="73"/>
      <c r="L5" s="73"/>
      <c r="M5" s="74" t="s">
        <v>12</v>
      </c>
      <c r="N5" s="74"/>
      <c r="O5" s="74" t="s">
        <v>8</v>
      </c>
      <c r="P5" s="75" t="s">
        <v>13</v>
      </c>
      <c r="Q5" s="72" t="s">
        <v>14</v>
      </c>
      <c r="R5" s="72"/>
      <c r="S5" s="72" t="s">
        <v>15</v>
      </c>
      <c r="T5" s="72"/>
      <c r="U5" s="72" t="s">
        <v>16</v>
      </c>
      <c r="V5" s="72"/>
      <c r="W5" s="72" t="s">
        <v>17</v>
      </c>
      <c r="X5" s="72"/>
      <c r="Y5" s="72" t="s">
        <v>18</v>
      </c>
      <c r="Z5" s="72"/>
      <c r="AA5" s="72" t="s">
        <v>19</v>
      </c>
      <c r="AB5" s="72"/>
      <c r="AC5" s="72" t="s">
        <v>20</v>
      </c>
      <c r="AD5" s="72"/>
      <c r="AE5" s="72" t="s">
        <v>21</v>
      </c>
      <c r="AF5" s="72"/>
    </row>
    <row r="6" spans="1:32" ht="27.75" customHeight="1">
      <c r="A6" s="74"/>
      <c r="B6" s="75"/>
      <c r="C6" s="74"/>
      <c r="D6" s="74"/>
      <c r="E6" s="73" t="s">
        <v>22</v>
      </c>
      <c r="F6" s="73"/>
      <c r="G6" s="74" t="s">
        <v>23</v>
      </c>
      <c r="H6" s="74"/>
      <c r="I6" s="73" t="s">
        <v>22</v>
      </c>
      <c r="J6" s="73"/>
      <c r="K6" s="74" t="s">
        <v>24</v>
      </c>
      <c r="L6" s="74"/>
      <c r="M6" s="74"/>
      <c r="N6" s="74"/>
      <c r="O6" s="74"/>
      <c r="P6" s="75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</row>
    <row r="7" spans="1:32" ht="36.75" customHeight="1">
      <c r="A7" s="74"/>
      <c r="B7" s="75"/>
      <c r="C7" s="74"/>
      <c r="D7" s="74"/>
      <c r="E7" s="3" t="s">
        <v>25</v>
      </c>
      <c r="F7" s="3" t="s">
        <v>26</v>
      </c>
      <c r="G7" s="3" t="s">
        <v>25</v>
      </c>
      <c r="H7" s="3" t="s">
        <v>26</v>
      </c>
      <c r="I7" s="3" t="s">
        <v>25</v>
      </c>
      <c r="J7" s="3" t="s">
        <v>26</v>
      </c>
      <c r="K7" s="3" t="s">
        <v>25</v>
      </c>
      <c r="L7" s="3" t="s">
        <v>26</v>
      </c>
      <c r="M7" s="3" t="s">
        <v>25</v>
      </c>
      <c r="N7" s="3" t="s">
        <v>26</v>
      </c>
      <c r="O7" s="74"/>
      <c r="P7" s="75"/>
      <c r="Q7" s="4" t="s">
        <v>25</v>
      </c>
      <c r="R7" s="4" t="s">
        <v>26</v>
      </c>
      <c r="S7" s="4" t="s">
        <v>25</v>
      </c>
      <c r="T7" s="4" t="s">
        <v>26</v>
      </c>
      <c r="U7" s="4" t="s">
        <v>25</v>
      </c>
      <c r="V7" s="4" t="s">
        <v>26</v>
      </c>
      <c r="W7" s="4" t="s">
        <v>25</v>
      </c>
      <c r="X7" s="4" t="s">
        <v>26</v>
      </c>
      <c r="Y7" s="4" t="s">
        <v>25</v>
      </c>
      <c r="Z7" s="4" t="s">
        <v>26</v>
      </c>
      <c r="AA7" s="4" t="s">
        <v>25</v>
      </c>
      <c r="AB7" s="4" t="s">
        <v>26</v>
      </c>
      <c r="AC7" s="4" t="s">
        <v>25</v>
      </c>
      <c r="AD7" s="4" t="s">
        <v>26</v>
      </c>
      <c r="AE7" s="4" t="s">
        <v>25</v>
      </c>
      <c r="AF7" s="4" t="s">
        <v>26</v>
      </c>
    </row>
    <row r="8" spans="1:32" ht="78" customHeight="1">
      <c r="A8" s="3">
        <v>208</v>
      </c>
      <c r="B8" s="7" t="s">
        <v>62</v>
      </c>
      <c r="C8" s="6">
        <v>150</v>
      </c>
      <c r="D8" s="6">
        <v>180</v>
      </c>
      <c r="E8" s="60" t="s">
        <v>60</v>
      </c>
      <c r="F8" s="6">
        <v>3.2</v>
      </c>
      <c r="G8" s="6">
        <v>2.1</v>
      </c>
      <c r="H8" s="6">
        <v>3.2</v>
      </c>
      <c r="I8" s="6">
        <v>0.8</v>
      </c>
      <c r="J8" s="6">
        <v>0.9</v>
      </c>
      <c r="K8" s="6">
        <v>0.8</v>
      </c>
      <c r="L8" s="6">
        <v>0.9</v>
      </c>
      <c r="M8" s="6">
        <v>14.7</v>
      </c>
      <c r="N8" s="6">
        <v>15.2</v>
      </c>
      <c r="O8" s="6">
        <v>75</v>
      </c>
      <c r="P8" s="5">
        <v>82</v>
      </c>
      <c r="Q8" s="5">
        <v>27</v>
      </c>
      <c r="R8" s="5">
        <v>32</v>
      </c>
      <c r="S8" s="5">
        <v>56</v>
      </c>
      <c r="T8" s="5">
        <v>61</v>
      </c>
      <c r="U8" s="5">
        <v>20</v>
      </c>
      <c r="V8" s="5">
        <v>22</v>
      </c>
      <c r="W8" s="5">
        <v>0.7</v>
      </c>
      <c r="X8" s="5">
        <v>0.9</v>
      </c>
      <c r="Y8" s="5">
        <v>0.1</v>
      </c>
      <c r="Z8" s="5">
        <v>0.3</v>
      </c>
      <c r="AA8" s="5">
        <v>0.07</v>
      </c>
      <c r="AB8" s="5">
        <v>0.09</v>
      </c>
      <c r="AC8" s="5">
        <v>3.7</v>
      </c>
      <c r="AD8" s="5">
        <v>4.3</v>
      </c>
      <c r="AE8" s="5">
        <v>1</v>
      </c>
      <c r="AF8" s="5">
        <v>1.2</v>
      </c>
    </row>
    <row r="9" spans="1:32" ht="36">
      <c r="A9" s="6">
        <v>80</v>
      </c>
      <c r="B9" s="7" t="s">
        <v>63</v>
      </c>
      <c r="C9" s="6">
        <v>80</v>
      </c>
      <c r="D9" s="6">
        <v>100</v>
      </c>
      <c r="E9" s="6">
        <v>16.8</v>
      </c>
      <c r="F9" s="6">
        <v>17.2</v>
      </c>
      <c r="G9" s="6">
        <v>16.9</v>
      </c>
      <c r="H9" s="6">
        <v>17.2</v>
      </c>
      <c r="I9" s="6">
        <v>14.3</v>
      </c>
      <c r="J9" s="6">
        <v>15.8</v>
      </c>
      <c r="K9" s="6">
        <v>0</v>
      </c>
      <c r="L9" s="6">
        <v>0</v>
      </c>
      <c r="M9" s="6">
        <v>3.9</v>
      </c>
      <c r="N9" s="6">
        <v>4.3</v>
      </c>
      <c r="O9" s="6">
        <v>212</v>
      </c>
      <c r="P9" s="5">
        <v>275</v>
      </c>
      <c r="Q9" s="5">
        <v>274</v>
      </c>
      <c r="R9" s="5">
        <v>289</v>
      </c>
      <c r="S9" s="5">
        <v>172</v>
      </c>
      <c r="T9" s="5">
        <v>183</v>
      </c>
      <c r="U9" s="5">
        <v>18</v>
      </c>
      <c r="V9" s="5">
        <v>22</v>
      </c>
      <c r="W9" s="5">
        <v>2.3</v>
      </c>
      <c r="X9" s="5">
        <v>3.8</v>
      </c>
      <c r="Y9" s="5">
        <v>0.06</v>
      </c>
      <c r="Z9" s="5">
        <v>0.09</v>
      </c>
      <c r="AA9" s="5">
        <v>0.12</v>
      </c>
      <c r="AB9" s="5">
        <v>0.18</v>
      </c>
      <c r="AC9" s="5">
        <v>0</v>
      </c>
      <c r="AD9" s="5">
        <v>0</v>
      </c>
      <c r="AE9" s="5">
        <v>4</v>
      </c>
      <c r="AF9" s="5">
        <v>5</v>
      </c>
    </row>
    <row r="10" spans="1:32" ht="36.75" customHeight="1">
      <c r="A10" s="6">
        <v>430</v>
      </c>
      <c r="B10" s="7" t="s">
        <v>64</v>
      </c>
      <c r="C10" s="6">
        <v>200</v>
      </c>
      <c r="D10" s="6">
        <v>215</v>
      </c>
      <c r="E10" s="6">
        <v>0.1</v>
      </c>
      <c r="F10" s="6">
        <v>0.1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15.2</v>
      </c>
      <c r="N10" s="6">
        <v>15.2</v>
      </c>
      <c r="O10" s="6">
        <v>59</v>
      </c>
      <c r="P10" s="5">
        <v>59</v>
      </c>
      <c r="Q10" s="5">
        <v>181</v>
      </c>
      <c r="R10" s="5">
        <v>181</v>
      </c>
      <c r="S10" s="5">
        <v>11</v>
      </c>
      <c r="T10" s="5">
        <v>11</v>
      </c>
      <c r="U10" s="5">
        <v>136.5</v>
      </c>
      <c r="V10" s="5">
        <v>136.5</v>
      </c>
      <c r="W10" s="5">
        <v>0.15</v>
      </c>
      <c r="X10" s="5">
        <v>0.15</v>
      </c>
      <c r="Y10" s="5">
        <v>0.04</v>
      </c>
      <c r="Z10" s="5">
        <v>0.04</v>
      </c>
      <c r="AA10" s="5">
        <v>0.2</v>
      </c>
      <c r="AB10" s="5">
        <v>0.2</v>
      </c>
      <c r="AC10" s="5">
        <v>1.5</v>
      </c>
      <c r="AD10" s="5">
        <v>1.5</v>
      </c>
      <c r="AE10" s="5">
        <v>0.15</v>
      </c>
      <c r="AF10" s="5">
        <v>0.15</v>
      </c>
    </row>
    <row r="11" spans="1:32" ht="40.5" customHeight="1">
      <c r="A11" s="8">
        <v>588</v>
      </c>
      <c r="B11" s="7" t="s">
        <v>65</v>
      </c>
      <c r="C11" s="6">
        <v>35</v>
      </c>
      <c r="D11" s="6">
        <v>70</v>
      </c>
      <c r="E11" s="6">
        <v>2.8</v>
      </c>
      <c r="F11" s="6">
        <v>5.6</v>
      </c>
      <c r="G11" s="6">
        <v>0</v>
      </c>
      <c r="H11" s="6">
        <v>0</v>
      </c>
      <c r="I11" s="6">
        <v>0.9</v>
      </c>
      <c r="J11" s="6">
        <v>1.8</v>
      </c>
      <c r="K11" s="6">
        <v>1.2</v>
      </c>
      <c r="L11" s="6">
        <v>1.2</v>
      </c>
      <c r="M11" s="6">
        <v>18.7</v>
      </c>
      <c r="N11" s="6">
        <v>37.4</v>
      </c>
      <c r="O11" s="6">
        <v>95</v>
      </c>
      <c r="P11" s="5">
        <v>109.2</v>
      </c>
      <c r="Q11" s="5">
        <v>18</v>
      </c>
      <c r="R11" s="5">
        <v>18</v>
      </c>
      <c r="S11" s="5">
        <v>58</v>
      </c>
      <c r="T11" s="5">
        <v>58</v>
      </c>
      <c r="U11" s="5">
        <v>24</v>
      </c>
      <c r="V11" s="5">
        <v>24</v>
      </c>
      <c r="W11" s="5">
        <v>1.12</v>
      </c>
      <c r="X11" s="5">
        <v>1.12</v>
      </c>
      <c r="Y11" s="5">
        <v>0.1</v>
      </c>
      <c r="Z11" s="5">
        <v>0.1</v>
      </c>
      <c r="AA11" s="5">
        <v>0.05</v>
      </c>
      <c r="AB11" s="5">
        <v>0.05</v>
      </c>
      <c r="AC11" s="5">
        <v>0</v>
      </c>
      <c r="AD11" s="5">
        <v>0</v>
      </c>
      <c r="AE11" s="5">
        <v>1</v>
      </c>
      <c r="AF11" s="5">
        <v>1</v>
      </c>
    </row>
    <row r="12" spans="1:32" ht="44.25" customHeight="1">
      <c r="A12" s="6"/>
      <c r="B12" s="9"/>
      <c r="C12" s="3"/>
      <c r="D12" s="3"/>
      <c r="E12" s="3"/>
      <c r="F12" s="6"/>
      <c r="G12" s="6"/>
      <c r="H12" s="6"/>
      <c r="I12" s="6"/>
      <c r="J12" s="6"/>
      <c r="K12" s="6"/>
      <c r="L12" s="6"/>
      <c r="M12" s="6"/>
      <c r="N12" s="6"/>
      <c r="O12" s="6"/>
      <c r="P12" s="5"/>
      <c r="Q12" s="5"/>
      <c r="R12" s="5"/>
      <c r="S12" s="5"/>
      <c r="T12" s="5"/>
      <c r="U12" s="5"/>
      <c r="V12" s="5"/>
      <c r="W12" s="5"/>
      <c r="X12" s="5"/>
      <c r="Y12" s="10"/>
      <c r="Z12" s="10"/>
      <c r="AA12" s="11"/>
      <c r="AB12" s="10"/>
      <c r="AC12" s="12"/>
      <c r="AD12" s="12"/>
      <c r="AE12" s="5"/>
      <c r="AF12" s="5"/>
    </row>
    <row r="13" spans="1:32" ht="24" customHeight="1">
      <c r="A13" s="8"/>
      <c r="B13" s="13" t="s">
        <v>28</v>
      </c>
      <c r="C13" s="14"/>
      <c r="D13" s="14"/>
      <c r="E13" s="14">
        <f aca="true" t="shared" si="0" ref="E13:AF13">SUM(E8:E12)</f>
        <v>19.700000000000003</v>
      </c>
      <c r="F13" s="14">
        <f t="shared" si="0"/>
        <v>26.1</v>
      </c>
      <c r="G13" s="14">
        <f t="shared" si="0"/>
        <v>19</v>
      </c>
      <c r="H13" s="14">
        <f t="shared" si="0"/>
        <v>20.4</v>
      </c>
      <c r="I13" s="14">
        <f t="shared" si="0"/>
        <v>16</v>
      </c>
      <c r="J13" s="14">
        <f t="shared" si="0"/>
        <v>18.5</v>
      </c>
      <c r="K13" s="14">
        <f t="shared" si="0"/>
        <v>2</v>
      </c>
      <c r="L13" s="14">
        <f t="shared" si="0"/>
        <v>2.1</v>
      </c>
      <c r="M13" s="14">
        <f t="shared" si="0"/>
        <v>52.5</v>
      </c>
      <c r="N13" s="14">
        <f t="shared" si="0"/>
        <v>72.1</v>
      </c>
      <c r="O13" s="14">
        <f t="shared" si="0"/>
        <v>441</v>
      </c>
      <c r="P13" s="15">
        <f t="shared" si="0"/>
        <v>525.2</v>
      </c>
      <c r="Q13" s="15">
        <f t="shared" si="0"/>
        <v>500</v>
      </c>
      <c r="R13" s="15">
        <f t="shared" si="0"/>
        <v>520</v>
      </c>
      <c r="S13" s="15">
        <f t="shared" si="0"/>
        <v>297</v>
      </c>
      <c r="T13" s="15">
        <f t="shared" si="0"/>
        <v>313</v>
      </c>
      <c r="U13" s="15">
        <f t="shared" si="0"/>
        <v>198.5</v>
      </c>
      <c r="V13" s="15">
        <f t="shared" si="0"/>
        <v>204.5</v>
      </c>
      <c r="W13" s="15">
        <f t="shared" si="0"/>
        <v>4.27</v>
      </c>
      <c r="X13" s="15">
        <f t="shared" si="0"/>
        <v>5.970000000000001</v>
      </c>
      <c r="Y13" s="15">
        <f t="shared" si="0"/>
        <v>0.30000000000000004</v>
      </c>
      <c r="Z13" s="15">
        <f t="shared" si="0"/>
        <v>0.53</v>
      </c>
      <c r="AA13" s="15">
        <f t="shared" si="0"/>
        <v>0.44</v>
      </c>
      <c r="AB13" s="15">
        <f t="shared" si="0"/>
        <v>0.52</v>
      </c>
      <c r="AC13" s="15">
        <f t="shared" si="0"/>
        <v>5.2</v>
      </c>
      <c r="AD13" s="15">
        <f t="shared" si="0"/>
        <v>5.8</v>
      </c>
      <c r="AE13" s="15">
        <f t="shared" si="0"/>
        <v>6.15</v>
      </c>
      <c r="AF13" s="15">
        <f t="shared" si="0"/>
        <v>7.3500000000000005</v>
      </c>
    </row>
    <row r="14" spans="1:32" ht="25.5" customHeight="1">
      <c r="A14" s="70" t="s">
        <v>29</v>
      </c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</row>
    <row r="15" spans="1:32" ht="54" customHeight="1">
      <c r="A15" s="3">
        <v>136</v>
      </c>
      <c r="B15" s="7" t="s">
        <v>66</v>
      </c>
      <c r="C15" s="6">
        <v>200</v>
      </c>
      <c r="D15" s="6">
        <v>250</v>
      </c>
      <c r="E15" s="6">
        <v>2</v>
      </c>
      <c r="F15" s="6">
        <v>2.3</v>
      </c>
      <c r="G15" s="6">
        <v>2.3</v>
      </c>
      <c r="H15" s="6">
        <v>2.2</v>
      </c>
      <c r="I15" s="6">
        <v>2</v>
      </c>
      <c r="J15" s="6">
        <v>2.3</v>
      </c>
      <c r="K15" s="6">
        <v>2</v>
      </c>
      <c r="L15" s="6">
        <v>2.3</v>
      </c>
      <c r="M15" s="6">
        <v>5.8</v>
      </c>
      <c r="N15" s="6">
        <v>6.2</v>
      </c>
      <c r="O15" s="6">
        <v>36</v>
      </c>
      <c r="P15" s="5">
        <v>45</v>
      </c>
      <c r="Q15" s="5">
        <v>18</v>
      </c>
      <c r="R15" s="5">
        <v>22</v>
      </c>
      <c r="S15" s="5">
        <v>77</v>
      </c>
      <c r="T15" s="5">
        <v>75.3</v>
      </c>
      <c r="U15" s="5">
        <v>13</v>
      </c>
      <c r="V15" s="5">
        <v>15</v>
      </c>
      <c r="W15" s="5">
        <v>0.4</v>
      </c>
      <c r="X15" s="5">
        <v>0.6</v>
      </c>
      <c r="Y15" s="5">
        <v>0.04</v>
      </c>
      <c r="Z15" s="5">
        <v>0.05</v>
      </c>
      <c r="AA15" s="5">
        <v>0.03</v>
      </c>
      <c r="AB15" s="5">
        <v>0.04</v>
      </c>
      <c r="AC15" s="5">
        <v>4.7</v>
      </c>
      <c r="AD15" s="5">
        <v>5.2</v>
      </c>
      <c r="AE15" s="5">
        <v>0.5</v>
      </c>
      <c r="AF15" s="5">
        <v>0.7</v>
      </c>
    </row>
    <row r="16" spans="1:32" ht="59.25" customHeight="1">
      <c r="A16" s="3">
        <v>359</v>
      </c>
      <c r="B16" s="7" t="s">
        <v>61</v>
      </c>
      <c r="C16" s="3">
        <v>150</v>
      </c>
      <c r="D16" s="3">
        <v>180</v>
      </c>
      <c r="E16" s="6">
        <v>9.9</v>
      </c>
      <c r="F16" s="6">
        <v>19.9</v>
      </c>
      <c r="G16" s="6">
        <v>9.9</v>
      </c>
      <c r="H16" s="6">
        <v>19.9</v>
      </c>
      <c r="I16" s="6">
        <v>13.9</v>
      </c>
      <c r="J16" s="6">
        <v>27.8</v>
      </c>
      <c r="K16" s="6">
        <v>13.9</v>
      </c>
      <c r="L16" s="6">
        <v>27.8</v>
      </c>
      <c r="M16" s="6">
        <v>13.5</v>
      </c>
      <c r="N16" s="6">
        <v>27</v>
      </c>
      <c r="O16" s="6">
        <v>219</v>
      </c>
      <c r="P16" s="5">
        <v>438</v>
      </c>
      <c r="Q16" s="5">
        <v>131</v>
      </c>
      <c r="R16" s="5">
        <v>262</v>
      </c>
      <c r="S16" s="5">
        <v>78</v>
      </c>
      <c r="T16" s="5">
        <v>156</v>
      </c>
      <c r="U16" s="5">
        <v>13</v>
      </c>
      <c r="V16" s="5">
        <v>26</v>
      </c>
      <c r="W16" s="5">
        <v>0.9</v>
      </c>
      <c r="X16" s="5">
        <v>1.8</v>
      </c>
      <c r="Y16" s="5">
        <v>0.17</v>
      </c>
      <c r="Z16" s="5">
        <v>0.34</v>
      </c>
      <c r="AA16" s="5">
        <v>0.08</v>
      </c>
      <c r="AB16" s="5">
        <v>0.16</v>
      </c>
      <c r="AC16" s="5">
        <v>0</v>
      </c>
      <c r="AD16" s="5">
        <v>0</v>
      </c>
      <c r="AE16" s="5">
        <v>1.7</v>
      </c>
      <c r="AF16" s="5">
        <v>3.4</v>
      </c>
    </row>
    <row r="17" spans="1:32" ht="52.5" customHeight="1">
      <c r="A17" s="8">
        <v>271</v>
      </c>
      <c r="B17" s="7" t="s">
        <v>67</v>
      </c>
      <c r="C17" s="6">
        <v>100</v>
      </c>
      <c r="D17" s="6">
        <v>120</v>
      </c>
      <c r="E17" s="6">
        <v>2.1</v>
      </c>
      <c r="F17" s="6">
        <v>4.2</v>
      </c>
      <c r="G17" s="6">
        <v>0</v>
      </c>
      <c r="H17" s="6">
        <v>50</v>
      </c>
      <c r="I17" s="6">
        <v>60</v>
      </c>
      <c r="J17" s="6">
        <v>0.6</v>
      </c>
      <c r="K17" s="6">
        <v>0.3</v>
      </c>
      <c r="L17" s="6">
        <v>0.6</v>
      </c>
      <c r="M17" s="6">
        <v>15.6</v>
      </c>
      <c r="N17" s="6">
        <v>31.1</v>
      </c>
      <c r="O17" s="6">
        <v>37.8</v>
      </c>
      <c r="P17" s="5">
        <v>75.6</v>
      </c>
      <c r="Q17" s="5">
        <v>18</v>
      </c>
      <c r="R17" s="5">
        <v>18</v>
      </c>
      <c r="S17" s="5">
        <v>58</v>
      </c>
      <c r="T17" s="5">
        <v>58</v>
      </c>
      <c r="U17" s="5">
        <v>24</v>
      </c>
      <c r="V17" s="5">
        <v>24</v>
      </c>
      <c r="W17" s="5">
        <v>1.12</v>
      </c>
      <c r="X17" s="5">
        <v>1.12</v>
      </c>
      <c r="Y17" s="5">
        <v>0.1</v>
      </c>
      <c r="Z17" s="5">
        <v>0.1</v>
      </c>
      <c r="AA17" s="5">
        <v>0.05</v>
      </c>
      <c r="AB17" s="5">
        <v>0.05</v>
      </c>
      <c r="AC17" s="5">
        <v>0</v>
      </c>
      <c r="AD17" s="5">
        <v>0</v>
      </c>
      <c r="AE17" s="5">
        <v>1</v>
      </c>
      <c r="AF17" s="5">
        <v>1</v>
      </c>
    </row>
    <row r="18" spans="1:32" ht="37.5" customHeight="1">
      <c r="A18" s="6">
        <v>588</v>
      </c>
      <c r="B18" s="9" t="s">
        <v>68</v>
      </c>
      <c r="C18" s="6">
        <v>35</v>
      </c>
      <c r="D18" s="6">
        <v>70</v>
      </c>
      <c r="E18" s="6">
        <v>2.8</v>
      </c>
      <c r="F18" s="6">
        <v>5.6</v>
      </c>
      <c r="G18" s="6">
        <v>0</v>
      </c>
      <c r="H18" s="6">
        <v>0</v>
      </c>
      <c r="I18" s="6">
        <v>0.9</v>
      </c>
      <c r="J18" s="6">
        <v>1.8</v>
      </c>
      <c r="K18" s="6">
        <v>1.2</v>
      </c>
      <c r="L18" s="6">
        <v>1.2</v>
      </c>
      <c r="M18" s="6">
        <v>18.7</v>
      </c>
      <c r="N18" s="6">
        <v>37.4</v>
      </c>
      <c r="O18" s="6">
        <v>95</v>
      </c>
      <c r="P18" s="5">
        <v>109.2</v>
      </c>
      <c r="Q18" s="5">
        <v>18</v>
      </c>
      <c r="R18" s="5">
        <v>18</v>
      </c>
      <c r="S18" s="5">
        <v>58</v>
      </c>
      <c r="T18" s="5">
        <v>58</v>
      </c>
      <c r="U18" s="5">
        <v>24</v>
      </c>
      <c r="V18" s="5">
        <v>24</v>
      </c>
      <c r="W18" s="5">
        <v>1.12</v>
      </c>
      <c r="X18" s="5">
        <v>1.12</v>
      </c>
      <c r="Y18" s="5">
        <v>0.1</v>
      </c>
      <c r="Z18" s="5">
        <v>0.1</v>
      </c>
      <c r="AA18" s="5">
        <v>0.05</v>
      </c>
      <c r="AB18" s="5">
        <v>0.05</v>
      </c>
      <c r="AC18" s="5">
        <v>0</v>
      </c>
      <c r="AD18" s="5">
        <v>0</v>
      </c>
      <c r="AE18" s="5">
        <v>1</v>
      </c>
      <c r="AF18" s="5">
        <v>1.2</v>
      </c>
    </row>
    <row r="19" spans="1:32" ht="30.75" customHeight="1">
      <c r="A19" s="6">
        <v>430</v>
      </c>
      <c r="B19" s="7" t="s">
        <v>64</v>
      </c>
      <c r="C19" s="6">
        <v>200</v>
      </c>
      <c r="D19" s="6">
        <v>215</v>
      </c>
      <c r="E19" s="6">
        <v>0.1</v>
      </c>
      <c r="F19" s="6">
        <v>0.1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15.2</v>
      </c>
      <c r="N19" s="6">
        <v>15.2</v>
      </c>
      <c r="O19" s="6">
        <v>59</v>
      </c>
      <c r="P19" s="5">
        <v>59</v>
      </c>
      <c r="Q19" s="5">
        <v>181</v>
      </c>
      <c r="R19" s="5">
        <v>181</v>
      </c>
      <c r="S19" s="5">
        <v>11</v>
      </c>
      <c r="T19" s="5">
        <v>11</v>
      </c>
      <c r="U19" s="5">
        <v>136.5</v>
      </c>
      <c r="V19" s="5">
        <v>136.5</v>
      </c>
      <c r="W19" s="5">
        <v>0.15</v>
      </c>
      <c r="X19" s="5">
        <v>0.15</v>
      </c>
      <c r="Y19" s="5">
        <v>0.04</v>
      </c>
      <c r="Z19" s="5">
        <v>0.04</v>
      </c>
      <c r="AA19" s="5">
        <v>0.2</v>
      </c>
      <c r="AB19" s="5">
        <v>0.2</v>
      </c>
      <c r="AC19" s="5">
        <v>1.5</v>
      </c>
      <c r="AD19" s="5">
        <v>1.5</v>
      </c>
      <c r="AE19" s="5">
        <v>0.15</v>
      </c>
      <c r="AF19" s="5">
        <v>0.15</v>
      </c>
    </row>
    <row r="20" spans="1:32" ht="41.25" customHeight="1">
      <c r="A20" s="6"/>
      <c r="B20" s="1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</row>
    <row r="21" spans="1:32" ht="30" customHeight="1">
      <c r="A21" s="6"/>
      <c r="B21" s="16"/>
      <c r="C21" s="6"/>
      <c r="D21" s="6"/>
      <c r="E21" s="17"/>
      <c r="F21" s="17"/>
      <c r="G21" s="6"/>
      <c r="H21" s="6"/>
      <c r="I21" s="6"/>
      <c r="J21" s="6"/>
      <c r="K21" s="6"/>
      <c r="L21" s="6"/>
      <c r="M21" s="17"/>
      <c r="N21" s="17"/>
      <c r="O21" s="6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</row>
    <row r="22" spans="1:32" ht="28.5" customHeight="1">
      <c r="A22" s="8"/>
      <c r="B22" s="13" t="s">
        <v>28</v>
      </c>
      <c r="C22" s="6"/>
      <c r="D22" s="6"/>
      <c r="E22" s="14">
        <f aca="true" t="shared" si="1" ref="E22:AF22">SUM(E15:E21)</f>
        <v>16.900000000000002</v>
      </c>
      <c r="F22" s="14">
        <f t="shared" si="1"/>
        <v>32.1</v>
      </c>
      <c r="G22" s="14">
        <f t="shared" si="1"/>
        <v>12.2</v>
      </c>
      <c r="H22" s="14">
        <f t="shared" si="1"/>
        <v>72.1</v>
      </c>
      <c r="I22" s="14">
        <f t="shared" si="1"/>
        <v>76.80000000000001</v>
      </c>
      <c r="J22" s="14">
        <f t="shared" si="1"/>
        <v>32.5</v>
      </c>
      <c r="K22" s="14">
        <f t="shared" si="1"/>
        <v>17.4</v>
      </c>
      <c r="L22" s="14">
        <f t="shared" si="1"/>
        <v>31.900000000000002</v>
      </c>
      <c r="M22" s="18">
        <f t="shared" si="1"/>
        <v>68.8</v>
      </c>
      <c r="N22" s="14">
        <f t="shared" si="1"/>
        <v>116.90000000000002</v>
      </c>
      <c r="O22" s="14">
        <f t="shared" si="1"/>
        <v>446.8</v>
      </c>
      <c r="P22" s="15">
        <f t="shared" si="1"/>
        <v>726.8000000000001</v>
      </c>
      <c r="Q22" s="15">
        <f t="shared" si="1"/>
        <v>366</v>
      </c>
      <c r="R22" s="19">
        <f t="shared" si="1"/>
        <v>501</v>
      </c>
      <c r="S22" s="15">
        <f t="shared" si="1"/>
        <v>282</v>
      </c>
      <c r="T22" s="18">
        <f t="shared" si="1"/>
        <v>358.3</v>
      </c>
      <c r="U22" s="15">
        <f t="shared" si="1"/>
        <v>210.5</v>
      </c>
      <c r="V22" s="15">
        <f t="shared" si="1"/>
        <v>225.5</v>
      </c>
      <c r="W22" s="15">
        <f t="shared" si="1"/>
        <v>3.69</v>
      </c>
      <c r="X22" s="15">
        <f t="shared" si="1"/>
        <v>4.790000000000001</v>
      </c>
      <c r="Y22" s="15">
        <f t="shared" si="1"/>
        <v>0.45</v>
      </c>
      <c r="Z22" s="15">
        <f t="shared" si="1"/>
        <v>0.63</v>
      </c>
      <c r="AA22" s="15">
        <f t="shared" si="1"/>
        <v>0.41000000000000003</v>
      </c>
      <c r="AB22" s="15">
        <f t="shared" si="1"/>
        <v>0.5</v>
      </c>
      <c r="AC22" s="15">
        <f t="shared" si="1"/>
        <v>6.2</v>
      </c>
      <c r="AD22" s="15">
        <f t="shared" si="1"/>
        <v>6.7</v>
      </c>
      <c r="AE22" s="19">
        <f t="shared" si="1"/>
        <v>4.3500000000000005</v>
      </c>
      <c r="AF22" s="15">
        <f t="shared" si="1"/>
        <v>6.45</v>
      </c>
    </row>
    <row r="23" spans="1:32" ht="35.25" customHeight="1">
      <c r="A23" s="6"/>
      <c r="B23" s="20" t="s">
        <v>30</v>
      </c>
      <c r="C23" s="3"/>
      <c r="D23" s="3"/>
      <c r="E23" s="14">
        <f>E13+E22</f>
        <v>36.60000000000001</v>
      </c>
      <c r="F23" s="14">
        <f>F13+F22</f>
        <v>58.2</v>
      </c>
      <c r="G23" s="14">
        <f>F13+F22</f>
        <v>58.2</v>
      </c>
      <c r="H23" s="14">
        <f aca="true" t="shared" si="2" ref="H23:T23">H13+H22</f>
        <v>92.5</v>
      </c>
      <c r="I23" s="14">
        <f t="shared" si="2"/>
        <v>92.80000000000001</v>
      </c>
      <c r="J23" s="14">
        <f t="shared" si="2"/>
        <v>51</v>
      </c>
      <c r="K23" s="14">
        <f t="shared" si="2"/>
        <v>19.4</v>
      </c>
      <c r="L23" s="14">
        <f t="shared" si="2"/>
        <v>34</v>
      </c>
      <c r="M23" s="18">
        <f t="shared" si="2"/>
        <v>121.3</v>
      </c>
      <c r="N23" s="14">
        <f t="shared" si="2"/>
        <v>189</v>
      </c>
      <c r="O23" s="14">
        <f t="shared" si="2"/>
        <v>887.8</v>
      </c>
      <c r="P23" s="15">
        <f t="shared" si="2"/>
        <v>1252</v>
      </c>
      <c r="Q23" s="15">
        <f t="shared" si="2"/>
        <v>866</v>
      </c>
      <c r="R23" s="18">
        <f t="shared" si="2"/>
        <v>1021</v>
      </c>
      <c r="S23" s="15">
        <f t="shared" si="2"/>
        <v>579</v>
      </c>
      <c r="T23" s="18">
        <f t="shared" si="2"/>
        <v>671.3</v>
      </c>
      <c r="U23" s="15">
        <f>U13</f>
        <v>198.5</v>
      </c>
      <c r="V23" s="15">
        <f aca="true" t="shared" si="3" ref="V23:AF23">V13+V22</f>
        <v>430</v>
      </c>
      <c r="W23" s="15">
        <f t="shared" si="3"/>
        <v>7.959999999999999</v>
      </c>
      <c r="X23" s="15">
        <f t="shared" si="3"/>
        <v>10.760000000000002</v>
      </c>
      <c r="Y23" s="15">
        <f t="shared" si="3"/>
        <v>0.75</v>
      </c>
      <c r="Z23" s="15">
        <f t="shared" si="3"/>
        <v>1.1600000000000001</v>
      </c>
      <c r="AA23" s="15">
        <f t="shared" si="3"/>
        <v>0.8500000000000001</v>
      </c>
      <c r="AB23" s="15">
        <f t="shared" si="3"/>
        <v>1.02</v>
      </c>
      <c r="AC23" s="15">
        <f t="shared" si="3"/>
        <v>11.4</v>
      </c>
      <c r="AD23" s="15">
        <f t="shared" si="3"/>
        <v>12.5</v>
      </c>
      <c r="AE23" s="19">
        <f t="shared" si="3"/>
        <v>10.5</v>
      </c>
      <c r="AF23" s="15">
        <f t="shared" si="3"/>
        <v>13.8</v>
      </c>
    </row>
    <row r="24" spans="1:32" ht="99.75" customHeight="1">
      <c r="A24" s="6"/>
      <c r="B24" s="21"/>
      <c r="C24" s="3"/>
      <c r="D24" s="3"/>
      <c r="E24" s="6"/>
      <c r="F24" s="6"/>
      <c r="G24" s="6"/>
      <c r="H24" s="6"/>
      <c r="I24" s="6"/>
      <c r="J24" s="6"/>
      <c r="K24" s="6"/>
      <c r="L24" s="6"/>
      <c r="M24" s="17"/>
      <c r="N24" s="6"/>
      <c r="O24" s="6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</row>
    <row r="25" spans="1:32" ht="27.75" customHeight="1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</row>
    <row r="26" spans="1:32" ht="27.75" customHeight="1">
      <c r="A26" s="79" t="s">
        <v>124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1"/>
    </row>
    <row r="27" spans="1:32" ht="27.75" customHeight="1">
      <c r="A27" s="78" t="s">
        <v>120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</row>
    <row r="28" spans="1:32" ht="31.5" customHeight="1">
      <c r="A28" s="74" t="s">
        <v>56</v>
      </c>
      <c r="B28" s="75" t="s">
        <v>2</v>
      </c>
      <c r="C28" s="74" t="s">
        <v>3</v>
      </c>
      <c r="D28" s="74"/>
      <c r="E28" s="74" t="s">
        <v>4</v>
      </c>
      <c r="F28" s="74"/>
      <c r="G28" s="74"/>
      <c r="H28" s="74"/>
      <c r="I28" s="74"/>
      <c r="J28" s="74"/>
      <c r="K28" s="74"/>
      <c r="L28" s="74"/>
      <c r="M28" s="74"/>
      <c r="N28" s="74"/>
      <c r="O28" s="74" t="s">
        <v>31</v>
      </c>
      <c r="P28" s="74"/>
      <c r="Q28" s="75" t="s">
        <v>6</v>
      </c>
      <c r="R28" s="75"/>
      <c r="S28" s="75"/>
      <c r="T28" s="75"/>
      <c r="U28" s="75"/>
      <c r="V28" s="75"/>
      <c r="W28" s="75"/>
      <c r="X28" s="75"/>
      <c r="Y28" s="72" t="s">
        <v>7</v>
      </c>
      <c r="Z28" s="72"/>
      <c r="AA28" s="72"/>
      <c r="AB28" s="72"/>
      <c r="AC28" s="72"/>
      <c r="AD28" s="72"/>
      <c r="AE28" s="72"/>
      <c r="AF28" s="72"/>
    </row>
    <row r="29" spans="1:32" ht="15" customHeight="1">
      <c r="A29" s="74"/>
      <c r="B29" s="75"/>
      <c r="C29" s="74" t="s">
        <v>8</v>
      </c>
      <c r="D29" s="74" t="s">
        <v>9</v>
      </c>
      <c r="E29" s="73" t="s">
        <v>10</v>
      </c>
      <c r="F29" s="73"/>
      <c r="G29" s="73"/>
      <c r="H29" s="73"/>
      <c r="I29" s="73" t="s">
        <v>11</v>
      </c>
      <c r="J29" s="73"/>
      <c r="K29" s="73"/>
      <c r="L29" s="73"/>
      <c r="M29" s="74" t="s">
        <v>12</v>
      </c>
      <c r="N29" s="74"/>
      <c r="O29" s="74" t="s">
        <v>8</v>
      </c>
      <c r="P29" s="75" t="s">
        <v>13</v>
      </c>
      <c r="Q29" s="72" t="s">
        <v>14</v>
      </c>
      <c r="R29" s="72"/>
      <c r="S29" s="72" t="s">
        <v>15</v>
      </c>
      <c r="T29" s="72"/>
      <c r="U29" s="72" t="s">
        <v>16</v>
      </c>
      <c r="V29" s="72"/>
      <c r="W29" s="72" t="s">
        <v>17</v>
      </c>
      <c r="X29" s="72"/>
      <c r="Y29" s="72" t="s">
        <v>18</v>
      </c>
      <c r="Z29" s="72"/>
      <c r="AA29" s="72" t="s">
        <v>19</v>
      </c>
      <c r="AB29" s="72"/>
      <c r="AC29" s="72" t="s">
        <v>20</v>
      </c>
      <c r="AD29" s="72"/>
      <c r="AE29" s="72" t="s">
        <v>21</v>
      </c>
      <c r="AF29" s="72"/>
    </row>
    <row r="30" spans="1:32" ht="16.5" customHeight="1">
      <c r="A30" s="74"/>
      <c r="B30" s="75"/>
      <c r="C30" s="74"/>
      <c r="D30" s="74"/>
      <c r="E30" s="73" t="s">
        <v>22</v>
      </c>
      <c r="F30" s="73"/>
      <c r="G30" s="74" t="s">
        <v>23</v>
      </c>
      <c r="H30" s="74"/>
      <c r="I30" s="73" t="s">
        <v>22</v>
      </c>
      <c r="J30" s="73"/>
      <c r="K30" s="74" t="s">
        <v>24</v>
      </c>
      <c r="L30" s="74"/>
      <c r="M30" s="74"/>
      <c r="N30" s="74"/>
      <c r="O30" s="74"/>
      <c r="P30" s="75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</row>
    <row r="31" spans="1:32" ht="30" customHeight="1">
      <c r="A31" s="74"/>
      <c r="B31" s="75"/>
      <c r="C31" s="74"/>
      <c r="D31" s="74"/>
      <c r="E31" s="3" t="s">
        <v>25</v>
      </c>
      <c r="F31" s="3" t="s">
        <v>26</v>
      </c>
      <c r="G31" s="3" t="s">
        <v>25</v>
      </c>
      <c r="H31" s="3" t="s">
        <v>26</v>
      </c>
      <c r="I31" s="3" t="s">
        <v>25</v>
      </c>
      <c r="J31" s="3" t="s">
        <v>26</v>
      </c>
      <c r="K31" s="3" t="s">
        <v>25</v>
      </c>
      <c r="L31" s="3" t="s">
        <v>26</v>
      </c>
      <c r="M31" s="3" t="s">
        <v>25</v>
      </c>
      <c r="N31" s="3" t="s">
        <v>26</v>
      </c>
      <c r="O31" s="74"/>
      <c r="P31" s="75"/>
      <c r="Q31" s="3" t="s">
        <v>25</v>
      </c>
      <c r="R31" s="3" t="s">
        <v>26</v>
      </c>
      <c r="S31" s="3" t="s">
        <v>25</v>
      </c>
      <c r="T31" s="3" t="s">
        <v>26</v>
      </c>
      <c r="U31" s="3" t="s">
        <v>25</v>
      </c>
      <c r="V31" s="3" t="s">
        <v>26</v>
      </c>
      <c r="W31" s="3" t="s">
        <v>25</v>
      </c>
      <c r="X31" s="3" t="s">
        <v>26</v>
      </c>
      <c r="Y31" s="3" t="s">
        <v>25</v>
      </c>
      <c r="Z31" s="3" t="s">
        <v>26</v>
      </c>
      <c r="AA31" s="3" t="s">
        <v>25</v>
      </c>
      <c r="AB31" s="3" t="s">
        <v>26</v>
      </c>
      <c r="AC31" s="3" t="s">
        <v>25</v>
      </c>
      <c r="AD31" s="3" t="s">
        <v>26</v>
      </c>
      <c r="AE31" s="3" t="s">
        <v>25</v>
      </c>
      <c r="AF31" s="3" t="s">
        <v>26</v>
      </c>
    </row>
    <row r="32" spans="1:32" ht="38.25" customHeight="1">
      <c r="A32" s="3">
        <v>221</v>
      </c>
      <c r="B32" s="7" t="s">
        <v>112</v>
      </c>
      <c r="C32" s="6">
        <v>180</v>
      </c>
      <c r="D32" s="6">
        <v>200</v>
      </c>
      <c r="E32" s="6">
        <v>9.1</v>
      </c>
      <c r="F32" s="6">
        <v>9.1</v>
      </c>
      <c r="G32" s="6">
        <v>9.1</v>
      </c>
      <c r="H32" s="6">
        <v>9.1</v>
      </c>
      <c r="I32" s="6">
        <v>23</v>
      </c>
      <c r="J32" s="6">
        <v>23</v>
      </c>
      <c r="K32" s="6">
        <v>23</v>
      </c>
      <c r="L32" s="6">
        <v>23</v>
      </c>
      <c r="M32" s="6">
        <v>18.5</v>
      </c>
      <c r="N32" s="6">
        <v>18.5</v>
      </c>
      <c r="O32" s="6">
        <v>319</v>
      </c>
      <c r="P32" s="5">
        <v>319</v>
      </c>
      <c r="Q32" s="5">
        <v>135</v>
      </c>
      <c r="R32" s="5">
        <v>135</v>
      </c>
      <c r="S32" s="5">
        <v>200</v>
      </c>
      <c r="T32" s="5">
        <v>200</v>
      </c>
      <c r="U32" s="5">
        <v>23</v>
      </c>
      <c r="V32" s="5">
        <v>23</v>
      </c>
      <c r="W32" s="5">
        <v>0.4</v>
      </c>
      <c r="X32" s="5">
        <v>0.4</v>
      </c>
      <c r="Y32" s="5">
        <v>0.03</v>
      </c>
      <c r="Z32" s="5">
        <v>0.03</v>
      </c>
      <c r="AA32" s="5">
        <v>0.3</v>
      </c>
      <c r="AB32" s="5">
        <v>0.3</v>
      </c>
      <c r="AC32" s="5">
        <v>0.5</v>
      </c>
      <c r="AD32" s="5">
        <v>0.5</v>
      </c>
      <c r="AE32" s="5">
        <v>0.3</v>
      </c>
      <c r="AF32" s="5">
        <v>1.5</v>
      </c>
    </row>
    <row r="33" spans="1:32" ht="38.25" customHeight="1">
      <c r="A33" s="3">
        <v>64</v>
      </c>
      <c r="B33" s="7" t="s">
        <v>69</v>
      </c>
      <c r="C33" s="3">
        <v>180</v>
      </c>
      <c r="D33" s="3">
        <v>200</v>
      </c>
      <c r="E33" s="6">
        <v>10.4</v>
      </c>
      <c r="F33" s="6">
        <v>20.8</v>
      </c>
      <c r="G33" s="6">
        <v>7.6</v>
      </c>
      <c r="H33" s="6">
        <v>15.2</v>
      </c>
      <c r="I33" s="6">
        <v>6.9</v>
      </c>
      <c r="J33" s="6">
        <v>13.8</v>
      </c>
      <c r="K33" s="6">
        <v>0.2</v>
      </c>
      <c r="L33" s="6">
        <v>0.4</v>
      </c>
      <c r="M33" s="6">
        <v>28.1</v>
      </c>
      <c r="N33" s="6">
        <v>56.2</v>
      </c>
      <c r="O33" s="6">
        <v>336</v>
      </c>
      <c r="P33" s="5">
        <v>420</v>
      </c>
      <c r="Q33" s="5">
        <v>30.2</v>
      </c>
      <c r="R33" s="5">
        <v>40.55</v>
      </c>
      <c r="S33" s="5">
        <v>211.7</v>
      </c>
      <c r="T33" s="5">
        <v>261.6</v>
      </c>
      <c r="U33" s="5">
        <v>26.8</v>
      </c>
      <c r="V33" s="5">
        <v>29.9</v>
      </c>
      <c r="W33" s="5">
        <v>1.5</v>
      </c>
      <c r="X33" s="5">
        <v>1.7</v>
      </c>
      <c r="Y33" s="5">
        <v>0.05</v>
      </c>
      <c r="Z33" s="5">
        <v>0.15</v>
      </c>
      <c r="AA33" s="5">
        <v>0.15</v>
      </c>
      <c r="AB33" s="5">
        <v>0.2</v>
      </c>
      <c r="AC33" s="5">
        <v>4</v>
      </c>
      <c r="AD33" s="5">
        <v>4.7</v>
      </c>
      <c r="AE33" s="5">
        <v>4</v>
      </c>
      <c r="AF33" s="5">
        <v>4.5</v>
      </c>
    </row>
    <row r="34" spans="1:32" ht="50.25" customHeight="1">
      <c r="A34" s="6">
        <v>83</v>
      </c>
      <c r="B34" s="61" t="s">
        <v>70</v>
      </c>
      <c r="C34" s="6">
        <v>25</v>
      </c>
      <c r="D34" s="6">
        <v>30</v>
      </c>
      <c r="E34" s="6">
        <v>3.2</v>
      </c>
      <c r="F34" s="6">
        <v>3.8</v>
      </c>
      <c r="G34" s="6">
        <v>3.2</v>
      </c>
      <c r="H34" s="6">
        <v>3.2</v>
      </c>
      <c r="I34" s="6">
        <v>28.2</v>
      </c>
      <c r="J34" s="5">
        <v>29.1</v>
      </c>
      <c r="K34" s="5">
        <v>28.2</v>
      </c>
      <c r="L34" s="5">
        <v>29.1</v>
      </c>
      <c r="M34" s="5">
        <v>4.3</v>
      </c>
      <c r="N34" s="5">
        <v>4.8</v>
      </c>
      <c r="O34" s="5">
        <v>240</v>
      </c>
      <c r="P34" s="5">
        <v>260</v>
      </c>
      <c r="Q34" s="5">
        <v>60.5</v>
      </c>
      <c r="R34" s="5">
        <v>70.1</v>
      </c>
      <c r="S34" s="5">
        <v>88</v>
      </c>
      <c r="T34" s="5">
        <v>91</v>
      </c>
      <c r="U34" s="5">
        <v>8.8</v>
      </c>
      <c r="V34" s="5">
        <v>9.3</v>
      </c>
      <c r="W34" s="5">
        <v>5.6</v>
      </c>
      <c r="X34" s="5">
        <v>6.2</v>
      </c>
      <c r="Y34" s="5">
        <v>2.7</v>
      </c>
      <c r="Z34" s="5">
        <v>3.2</v>
      </c>
      <c r="AA34" s="62">
        <v>17</v>
      </c>
      <c r="AB34" s="62">
        <v>19</v>
      </c>
      <c r="AC34" s="62">
        <v>3.5</v>
      </c>
      <c r="AD34" s="62">
        <v>4.1</v>
      </c>
      <c r="AE34" s="62">
        <v>31</v>
      </c>
      <c r="AF34" s="62">
        <v>35</v>
      </c>
    </row>
    <row r="35" spans="1:32" ht="38.25" customHeight="1">
      <c r="A35" s="8">
        <v>588</v>
      </c>
      <c r="B35" s="7" t="s">
        <v>65</v>
      </c>
      <c r="C35" s="6">
        <v>35</v>
      </c>
      <c r="D35" s="6">
        <v>70</v>
      </c>
      <c r="E35" s="6">
        <v>2.8</v>
      </c>
      <c r="F35" s="6">
        <v>5.6</v>
      </c>
      <c r="G35" s="6">
        <v>0</v>
      </c>
      <c r="H35" s="6">
        <v>0</v>
      </c>
      <c r="I35" s="6">
        <v>0.9</v>
      </c>
      <c r="J35" s="6">
        <v>1.8</v>
      </c>
      <c r="K35" s="6">
        <v>1.2</v>
      </c>
      <c r="L35" s="6">
        <v>1.2</v>
      </c>
      <c r="M35" s="6">
        <v>18.7</v>
      </c>
      <c r="N35" s="6">
        <v>37.4</v>
      </c>
      <c r="O35" s="6">
        <v>95</v>
      </c>
      <c r="P35" s="5">
        <v>109.2</v>
      </c>
      <c r="Q35" s="5">
        <v>18</v>
      </c>
      <c r="R35" s="5">
        <v>18</v>
      </c>
      <c r="S35" s="5">
        <v>58</v>
      </c>
      <c r="T35" s="5">
        <v>58</v>
      </c>
      <c r="U35" s="5">
        <v>24</v>
      </c>
      <c r="V35" s="5">
        <v>24</v>
      </c>
      <c r="W35" s="5">
        <v>1.12</v>
      </c>
      <c r="X35" s="5">
        <v>1.12</v>
      </c>
      <c r="Y35" s="5">
        <v>0.1</v>
      </c>
      <c r="Z35" s="5">
        <v>0.1</v>
      </c>
      <c r="AA35" s="5">
        <v>0.05</v>
      </c>
      <c r="AB35" s="5">
        <v>0.05</v>
      </c>
      <c r="AC35" s="5">
        <v>0</v>
      </c>
      <c r="AD35" s="5">
        <v>0</v>
      </c>
      <c r="AE35" s="5">
        <v>1</v>
      </c>
      <c r="AF35" s="5">
        <v>1</v>
      </c>
    </row>
    <row r="36" spans="1:32" ht="36" customHeight="1">
      <c r="A36" s="8">
        <v>5</v>
      </c>
      <c r="B36" s="7" t="s">
        <v>113</v>
      </c>
      <c r="C36" s="6">
        <v>180</v>
      </c>
      <c r="D36" s="6">
        <v>180</v>
      </c>
      <c r="E36" s="6">
        <v>0.1</v>
      </c>
      <c r="F36" s="6">
        <v>0.1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  <c r="M36" s="6">
        <v>1.2</v>
      </c>
      <c r="N36" s="6">
        <v>1.2</v>
      </c>
      <c r="O36" s="6">
        <v>55</v>
      </c>
      <c r="P36" s="5">
        <v>55</v>
      </c>
      <c r="Q36" s="5">
        <v>0.01</v>
      </c>
      <c r="R36" s="5">
        <v>0.01</v>
      </c>
      <c r="S36" s="5">
        <v>0.5</v>
      </c>
      <c r="T36" s="5">
        <v>0.5</v>
      </c>
      <c r="U36" s="5">
        <v>0</v>
      </c>
      <c r="V36" s="5">
        <v>0</v>
      </c>
      <c r="W36" s="5">
        <v>0</v>
      </c>
      <c r="X36" s="5">
        <v>0</v>
      </c>
      <c r="Y36" s="5">
        <v>1</v>
      </c>
      <c r="Z36" s="5">
        <v>1</v>
      </c>
      <c r="AA36" s="5">
        <v>0.02</v>
      </c>
      <c r="AB36" s="5">
        <v>0.02</v>
      </c>
      <c r="AC36" s="5">
        <v>0</v>
      </c>
      <c r="AD36" s="5">
        <v>0</v>
      </c>
      <c r="AE36" s="5">
        <v>1</v>
      </c>
      <c r="AF36" s="5">
        <v>1</v>
      </c>
    </row>
    <row r="37" spans="1:32" ht="31.5" customHeight="1">
      <c r="A37" s="6"/>
      <c r="B37" s="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5"/>
      <c r="Q37" s="5"/>
      <c r="R37" s="5"/>
      <c r="S37" s="5"/>
      <c r="T37" s="5"/>
      <c r="U37" s="5"/>
      <c r="V37" s="5"/>
      <c r="W37" s="5"/>
      <c r="X37" s="5"/>
      <c r="Y37" s="5"/>
      <c r="Z37" s="10"/>
      <c r="AA37" s="11"/>
      <c r="AB37" s="5"/>
      <c r="AC37" s="5"/>
      <c r="AD37" s="5"/>
      <c r="AE37" s="5"/>
      <c r="AF37" s="5"/>
    </row>
    <row r="38" spans="1:32" ht="27" customHeight="1">
      <c r="A38" s="6"/>
      <c r="B38" s="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</row>
    <row r="39" spans="1:32" ht="21.75" customHeight="1">
      <c r="A39" s="8"/>
      <c r="B39" s="13" t="s">
        <v>28</v>
      </c>
      <c r="C39" s="14"/>
      <c r="D39" s="14"/>
      <c r="E39" s="14">
        <f aca="true" t="shared" si="4" ref="E39:AF39">SUM(E32:E38)</f>
        <v>25.6</v>
      </c>
      <c r="F39" s="14">
        <f t="shared" si="4"/>
        <v>39.4</v>
      </c>
      <c r="G39" s="18">
        <f t="shared" si="4"/>
        <v>19.9</v>
      </c>
      <c r="H39" s="14">
        <f t="shared" si="4"/>
        <v>27.499999999999996</v>
      </c>
      <c r="I39" s="14">
        <f t="shared" si="4"/>
        <v>58.99999999999999</v>
      </c>
      <c r="J39" s="14">
        <f t="shared" si="4"/>
        <v>67.7</v>
      </c>
      <c r="K39" s="14">
        <f t="shared" si="4"/>
        <v>52.6</v>
      </c>
      <c r="L39" s="18">
        <f t="shared" si="4"/>
        <v>53.7</v>
      </c>
      <c r="M39" s="14">
        <f t="shared" si="4"/>
        <v>70.8</v>
      </c>
      <c r="N39" s="14">
        <f t="shared" si="4"/>
        <v>118.10000000000001</v>
      </c>
      <c r="O39" s="14">
        <f t="shared" si="4"/>
        <v>1045</v>
      </c>
      <c r="P39" s="15">
        <f t="shared" si="4"/>
        <v>1163.2</v>
      </c>
      <c r="Q39" s="15">
        <f t="shared" si="4"/>
        <v>243.70999999999998</v>
      </c>
      <c r="R39" s="19">
        <f t="shared" si="4"/>
        <v>263.65999999999997</v>
      </c>
      <c r="S39" s="15">
        <f t="shared" si="4"/>
        <v>558.2</v>
      </c>
      <c r="T39" s="15">
        <f t="shared" si="4"/>
        <v>611.1</v>
      </c>
      <c r="U39" s="15">
        <f t="shared" si="4"/>
        <v>82.6</v>
      </c>
      <c r="V39" s="19">
        <f t="shared" si="4"/>
        <v>86.2</v>
      </c>
      <c r="W39" s="15">
        <f t="shared" si="4"/>
        <v>8.620000000000001</v>
      </c>
      <c r="X39" s="15">
        <f t="shared" si="4"/>
        <v>9.420000000000002</v>
      </c>
      <c r="Y39" s="15">
        <f t="shared" si="4"/>
        <v>3.8800000000000003</v>
      </c>
      <c r="Z39" s="15">
        <f t="shared" si="4"/>
        <v>4.48</v>
      </c>
      <c r="AA39" s="15">
        <f t="shared" si="4"/>
        <v>17.52</v>
      </c>
      <c r="AB39" s="15">
        <f t="shared" si="4"/>
        <v>19.57</v>
      </c>
      <c r="AC39" s="15">
        <f t="shared" si="4"/>
        <v>8</v>
      </c>
      <c r="AD39" s="15">
        <f t="shared" si="4"/>
        <v>9.3</v>
      </c>
      <c r="AE39" s="15">
        <f t="shared" si="4"/>
        <v>37.3</v>
      </c>
      <c r="AF39" s="15">
        <f t="shared" si="4"/>
        <v>43</v>
      </c>
    </row>
    <row r="40" spans="1:32" ht="25.5" customHeight="1">
      <c r="A40" s="70" t="s">
        <v>29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</row>
    <row r="41" spans="1:32" ht="26.25" customHeight="1">
      <c r="A41" s="6"/>
      <c r="B41" s="16"/>
      <c r="C41" s="6"/>
      <c r="D41" s="6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3"/>
      <c r="AD41" s="23"/>
      <c r="AE41" s="24"/>
      <c r="AF41" s="24"/>
    </row>
    <row r="42" spans="1:32" ht="52.5" customHeight="1">
      <c r="A42" s="6">
        <v>206</v>
      </c>
      <c r="B42" s="7" t="s">
        <v>71</v>
      </c>
      <c r="C42" s="6">
        <v>200</v>
      </c>
      <c r="D42" s="6">
        <v>250</v>
      </c>
      <c r="E42" s="23">
        <v>0.9</v>
      </c>
      <c r="F42" s="23">
        <v>2.3</v>
      </c>
      <c r="G42" s="23">
        <v>0.9</v>
      </c>
      <c r="H42" s="23">
        <v>2.3</v>
      </c>
      <c r="I42" s="23">
        <v>1.1</v>
      </c>
      <c r="J42" s="23">
        <v>2.8</v>
      </c>
      <c r="K42" s="23">
        <v>1.1</v>
      </c>
      <c r="L42" s="23">
        <v>2.8</v>
      </c>
      <c r="M42" s="23">
        <v>2.5</v>
      </c>
      <c r="N42" s="23">
        <v>6.3</v>
      </c>
      <c r="O42" s="23">
        <v>170.4</v>
      </c>
      <c r="P42" s="24">
        <v>204.5</v>
      </c>
      <c r="Q42" s="24">
        <v>26</v>
      </c>
      <c r="R42" s="24">
        <v>65</v>
      </c>
      <c r="S42" s="24">
        <v>74</v>
      </c>
      <c r="T42" s="24">
        <v>185</v>
      </c>
      <c r="U42" s="24">
        <v>10</v>
      </c>
      <c r="V42" s="24">
        <v>25</v>
      </c>
      <c r="W42" s="24">
        <v>0.3</v>
      </c>
      <c r="X42" s="24">
        <v>0.8</v>
      </c>
      <c r="Y42" s="24">
        <v>0.02</v>
      </c>
      <c r="Z42" s="24">
        <v>0.05</v>
      </c>
      <c r="AA42" s="24">
        <v>0.02</v>
      </c>
      <c r="AB42" s="24">
        <v>0.05</v>
      </c>
      <c r="AC42" s="23">
        <v>8.2</v>
      </c>
      <c r="AD42" s="23">
        <v>20.5</v>
      </c>
      <c r="AE42" s="24">
        <v>0.3</v>
      </c>
      <c r="AF42" s="24">
        <v>0.8</v>
      </c>
    </row>
    <row r="43" spans="1:32" ht="36" customHeight="1">
      <c r="A43" s="6">
        <v>671</v>
      </c>
      <c r="B43" s="7" t="s">
        <v>72</v>
      </c>
      <c r="C43" s="6">
        <v>150</v>
      </c>
      <c r="D43" s="6">
        <v>180</v>
      </c>
      <c r="E43" s="23">
        <v>15.4</v>
      </c>
      <c r="F43" s="23">
        <v>15.4</v>
      </c>
      <c r="G43" s="23">
        <v>14</v>
      </c>
      <c r="H43" s="23">
        <v>14</v>
      </c>
      <c r="I43" s="23">
        <v>24.2</v>
      </c>
      <c r="J43" s="23">
        <v>24.2</v>
      </c>
      <c r="K43" s="23">
        <v>0.4</v>
      </c>
      <c r="L43" s="23">
        <v>0.4</v>
      </c>
      <c r="M43" s="23">
        <v>9.2</v>
      </c>
      <c r="N43" s="23">
        <v>9.2</v>
      </c>
      <c r="O43" s="23">
        <v>316</v>
      </c>
      <c r="P43" s="24">
        <v>316</v>
      </c>
      <c r="Q43" s="24">
        <v>28.5</v>
      </c>
      <c r="R43" s="24">
        <v>35.59</v>
      </c>
      <c r="S43" s="23">
        <v>135.2</v>
      </c>
      <c r="T43" s="23">
        <v>155.3</v>
      </c>
      <c r="U43" s="24">
        <v>14.4</v>
      </c>
      <c r="V43" s="24">
        <v>14.4</v>
      </c>
      <c r="W43" s="24">
        <v>1.5</v>
      </c>
      <c r="X43" s="24">
        <v>1.9</v>
      </c>
      <c r="Y43" s="24">
        <v>0.06</v>
      </c>
      <c r="Z43" s="24">
        <v>0.07</v>
      </c>
      <c r="AA43" s="24">
        <v>0.01</v>
      </c>
      <c r="AB43" s="24">
        <v>0.02</v>
      </c>
      <c r="AC43" s="24">
        <v>1.5</v>
      </c>
      <c r="AD43" s="24">
        <v>1.67</v>
      </c>
      <c r="AE43" s="24">
        <v>1.6</v>
      </c>
      <c r="AF43" s="24">
        <v>1.93</v>
      </c>
    </row>
    <row r="44" spans="1:32" ht="36" customHeight="1">
      <c r="A44" s="6">
        <v>284</v>
      </c>
      <c r="B44" s="7" t="s">
        <v>73</v>
      </c>
      <c r="C44" s="6">
        <v>180</v>
      </c>
      <c r="D44" s="6">
        <v>200</v>
      </c>
      <c r="E44" s="23">
        <v>8.4</v>
      </c>
      <c r="F44" s="23">
        <v>12.9</v>
      </c>
      <c r="G44" s="23">
        <v>0</v>
      </c>
      <c r="H44" s="23">
        <v>0</v>
      </c>
      <c r="I44" s="23">
        <v>8.4</v>
      </c>
      <c r="J44" s="23">
        <v>12.9</v>
      </c>
      <c r="K44" s="23">
        <v>0</v>
      </c>
      <c r="L44" s="23">
        <v>0</v>
      </c>
      <c r="M44" s="23">
        <v>40.5</v>
      </c>
      <c r="N44" s="23">
        <v>62.1</v>
      </c>
      <c r="O44" s="23">
        <v>277.6</v>
      </c>
      <c r="P44" s="24">
        <v>425.6</v>
      </c>
      <c r="Q44" s="24">
        <v>40</v>
      </c>
      <c r="R44" s="24">
        <v>52.6</v>
      </c>
      <c r="S44" s="23">
        <v>175</v>
      </c>
      <c r="T44" s="23">
        <v>216.4</v>
      </c>
      <c r="U44" s="24">
        <v>11.6</v>
      </c>
      <c r="V44" s="24">
        <v>20.8</v>
      </c>
      <c r="W44" s="24">
        <v>1.4</v>
      </c>
      <c r="X44" s="24">
        <v>1.7</v>
      </c>
      <c r="Y44" s="24">
        <v>0.18</v>
      </c>
      <c r="Z44" s="24">
        <v>0.2</v>
      </c>
      <c r="AA44" s="24">
        <v>0.05</v>
      </c>
      <c r="AB44" s="24">
        <v>0.1</v>
      </c>
      <c r="AC44" s="24">
        <v>0</v>
      </c>
      <c r="AD44" s="24">
        <v>0</v>
      </c>
      <c r="AE44" s="24">
        <v>2.2</v>
      </c>
      <c r="AF44" s="24">
        <v>3</v>
      </c>
    </row>
    <row r="45" spans="1:32" ht="36" customHeight="1">
      <c r="A45" s="8">
        <v>588</v>
      </c>
      <c r="B45" s="7" t="s">
        <v>65</v>
      </c>
      <c r="C45" s="6">
        <v>35</v>
      </c>
      <c r="D45" s="6">
        <v>70</v>
      </c>
      <c r="E45" s="6">
        <v>2.8</v>
      </c>
      <c r="F45" s="6">
        <v>5.6</v>
      </c>
      <c r="G45" s="6">
        <v>0</v>
      </c>
      <c r="H45" s="6">
        <v>0</v>
      </c>
      <c r="I45" s="6">
        <v>0.9</v>
      </c>
      <c r="J45" s="6">
        <v>1.8</v>
      </c>
      <c r="K45" s="6">
        <v>0</v>
      </c>
      <c r="L45" s="6">
        <v>0</v>
      </c>
      <c r="M45" s="6">
        <v>18.7</v>
      </c>
      <c r="N45" s="6">
        <v>37.4</v>
      </c>
      <c r="O45" s="6">
        <v>95</v>
      </c>
      <c r="P45" s="5">
        <v>109.2</v>
      </c>
      <c r="Q45" s="5">
        <v>18</v>
      </c>
      <c r="R45" s="5">
        <v>18</v>
      </c>
      <c r="S45" s="5">
        <v>58</v>
      </c>
      <c r="T45" s="5">
        <v>58</v>
      </c>
      <c r="U45" s="5">
        <v>24</v>
      </c>
      <c r="V45" s="5">
        <v>24</v>
      </c>
      <c r="W45" s="5">
        <v>1.12</v>
      </c>
      <c r="X45" s="5">
        <v>1.12</v>
      </c>
      <c r="Y45" s="5">
        <v>0.1</v>
      </c>
      <c r="Z45" s="5">
        <v>0.1</v>
      </c>
      <c r="AA45" s="5">
        <v>0.05</v>
      </c>
      <c r="AB45" s="5">
        <v>0.05</v>
      </c>
      <c r="AC45" s="5">
        <v>0</v>
      </c>
      <c r="AD45" s="5">
        <v>0</v>
      </c>
      <c r="AE45" s="5">
        <v>1</v>
      </c>
      <c r="AF45" s="5">
        <v>1</v>
      </c>
    </row>
    <row r="46" spans="1:32" ht="26.25" customHeight="1">
      <c r="A46" s="6"/>
      <c r="B46" s="9" t="s">
        <v>74</v>
      </c>
      <c r="C46" s="3">
        <v>60</v>
      </c>
      <c r="D46" s="3">
        <v>60</v>
      </c>
      <c r="E46" s="3">
        <v>6.2</v>
      </c>
      <c r="F46" s="6">
        <v>6.2</v>
      </c>
      <c r="G46" s="6">
        <v>6.2</v>
      </c>
      <c r="H46" s="6">
        <v>6.2</v>
      </c>
      <c r="I46" s="6">
        <v>32.1</v>
      </c>
      <c r="J46" s="6">
        <v>32.1</v>
      </c>
      <c r="K46" s="6">
        <v>32.1</v>
      </c>
      <c r="L46" s="6">
        <v>32.1</v>
      </c>
      <c r="M46" s="6">
        <v>49.4</v>
      </c>
      <c r="N46" s="6">
        <v>49.4</v>
      </c>
      <c r="O46" s="6">
        <v>49.4</v>
      </c>
      <c r="P46" s="5">
        <v>49.4</v>
      </c>
      <c r="Q46" s="5">
        <v>325</v>
      </c>
      <c r="R46" s="5">
        <v>325</v>
      </c>
      <c r="S46" s="5">
        <v>309</v>
      </c>
      <c r="T46" s="5">
        <v>309</v>
      </c>
      <c r="U46" s="5">
        <v>68</v>
      </c>
      <c r="V46" s="5">
        <v>68</v>
      </c>
      <c r="W46" s="5">
        <v>1.5</v>
      </c>
      <c r="X46" s="5">
        <v>1.5</v>
      </c>
      <c r="Y46" s="10">
        <v>0.08</v>
      </c>
      <c r="Z46" s="10">
        <v>0.08</v>
      </c>
      <c r="AA46" s="11">
        <v>0.45</v>
      </c>
      <c r="AB46" s="10">
        <v>0.45</v>
      </c>
      <c r="AC46" s="12">
        <v>0</v>
      </c>
      <c r="AD46" s="12">
        <v>0</v>
      </c>
      <c r="AE46" s="5">
        <v>2.6</v>
      </c>
      <c r="AF46" s="5">
        <v>2.6</v>
      </c>
    </row>
    <row r="47" spans="1:32" ht="54" customHeight="1">
      <c r="A47" s="25"/>
      <c r="B47" s="26"/>
      <c r="C47" s="27"/>
      <c r="D47" s="27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9"/>
      <c r="Q47" s="29"/>
      <c r="R47" s="29"/>
      <c r="S47" s="28"/>
      <c r="T47" s="28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</row>
    <row r="48" spans="1:32" ht="28.5" customHeight="1">
      <c r="A48" s="30"/>
      <c r="B48" s="31" t="s">
        <v>28</v>
      </c>
      <c r="C48" s="14"/>
      <c r="D48" s="14"/>
      <c r="E48" s="32">
        <f aca="true" t="shared" si="5" ref="E48:AF48">E41+E42+E43+E44+E45+E46+E47</f>
        <v>33.7</v>
      </c>
      <c r="F48" s="32">
        <f t="shared" si="5"/>
        <v>42.400000000000006</v>
      </c>
      <c r="G48" s="32">
        <f t="shared" si="5"/>
        <v>21.1</v>
      </c>
      <c r="H48" s="32">
        <f t="shared" si="5"/>
        <v>22.5</v>
      </c>
      <c r="I48" s="32">
        <f t="shared" si="5"/>
        <v>66.7</v>
      </c>
      <c r="J48" s="32">
        <f t="shared" si="5"/>
        <v>73.8</v>
      </c>
      <c r="K48" s="32">
        <f t="shared" si="5"/>
        <v>33.6</v>
      </c>
      <c r="L48" s="32">
        <f t="shared" si="5"/>
        <v>35.300000000000004</v>
      </c>
      <c r="M48" s="32">
        <f t="shared" si="5"/>
        <v>120.30000000000001</v>
      </c>
      <c r="N48" s="32">
        <f t="shared" si="5"/>
        <v>164.4</v>
      </c>
      <c r="O48" s="32">
        <f t="shared" si="5"/>
        <v>908.4</v>
      </c>
      <c r="P48" s="32">
        <f t="shared" si="5"/>
        <v>1104.7</v>
      </c>
      <c r="Q48" s="33">
        <f t="shared" si="5"/>
        <v>437.5</v>
      </c>
      <c r="R48" s="32">
        <f t="shared" si="5"/>
        <v>496.19</v>
      </c>
      <c r="S48" s="32">
        <f t="shared" si="5"/>
        <v>751.2</v>
      </c>
      <c r="T48" s="32">
        <f t="shared" si="5"/>
        <v>923.7</v>
      </c>
      <c r="U48" s="33">
        <f t="shared" si="5"/>
        <v>128</v>
      </c>
      <c r="V48" s="33">
        <f t="shared" si="5"/>
        <v>152.2</v>
      </c>
      <c r="W48" s="33">
        <f t="shared" si="5"/>
        <v>5.82</v>
      </c>
      <c r="X48" s="33">
        <f t="shared" si="5"/>
        <v>7.0200000000000005</v>
      </c>
      <c r="Y48" s="33">
        <f t="shared" si="5"/>
        <v>0.44</v>
      </c>
      <c r="Z48" s="33">
        <f t="shared" si="5"/>
        <v>0.5</v>
      </c>
      <c r="AA48" s="33">
        <f t="shared" si="5"/>
        <v>0.5800000000000001</v>
      </c>
      <c r="AB48" s="33">
        <f t="shared" si="5"/>
        <v>0.67</v>
      </c>
      <c r="AC48" s="32">
        <f t="shared" si="5"/>
        <v>9.7</v>
      </c>
      <c r="AD48" s="32">
        <f t="shared" si="5"/>
        <v>22.17</v>
      </c>
      <c r="AE48" s="33">
        <f t="shared" si="5"/>
        <v>7.700000000000001</v>
      </c>
      <c r="AF48" s="33">
        <f t="shared" si="5"/>
        <v>9.33</v>
      </c>
    </row>
    <row r="49" spans="1:32" ht="26.25" customHeight="1">
      <c r="A49" s="6"/>
      <c r="B49" s="20" t="s">
        <v>32</v>
      </c>
      <c r="C49" s="14"/>
      <c r="D49" s="14"/>
      <c r="E49" s="14">
        <f>E39+E48</f>
        <v>59.300000000000004</v>
      </c>
      <c r="F49" s="14">
        <f>F39+F48</f>
        <v>81.80000000000001</v>
      </c>
      <c r="G49" s="18">
        <f>G39+G48</f>
        <v>41</v>
      </c>
      <c r="H49" s="14">
        <f>H39+H48</f>
        <v>50</v>
      </c>
      <c r="I49" s="14">
        <f>I48+I39</f>
        <v>125.69999999999999</v>
      </c>
      <c r="J49" s="14">
        <f>K39+K48</f>
        <v>86.2</v>
      </c>
      <c r="K49" s="14">
        <f aca="true" t="shared" si="6" ref="K49:T49">K39+K48</f>
        <v>86.2</v>
      </c>
      <c r="L49" s="18">
        <f t="shared" si="6"/>
        <v>89</v>
      </c>
      <c r="M49" s="14">
        <f t="shared" si="6"/>
        <v>191.10000000000002</v>
      </c>
      <c r="N49" s="14">
        <f t="shared" si="6"/>
        <v>282.5</v>
      </c>
      <c r="O49" s="14">
        <f t="shared" si="6"/>
        <v>1953.4</v>
      </c>
      <c r="P49" s="15">
        <f t="shared" si="6"/>
        <v>2267.9</v>
      </c>
      <c r="Q49" s="15">
        <f t="shared" si="6"/>
        <v>681.21</v>
      </c>
      <c r="R49" s="19">
        <f t="shared" si="6"/>
        <v>759.8499999999999</v>
      </c>
      <c r="S49" s="15">
        <f t="shared" si="6"/>
        <v>1309.4</v>
      </c>
      <c r="T49" s="15">
        <f t="shared" si="6"/>
        <v>1534.8000000000002</v>
      </c>
      <c r="U49" s="33"/>
      <c r="V49" s="32">
        <f aca="true" t="shared" si="7" ref="V49:AF49">V39+V48</f>
        <v>238.39999999999998</v>
      </c>
      <c r="W49" s="33">
        <f t="shared" si="7"/>
        <v>14.440000000000001</v>
      </c>
      <c r="X49" s="33">
        <f t="shared" si="7"/>
        <v>16.44</v>
      </c>
      <c r="Y49" s="15">
        <f t="shared" si="7"/>
        <v>4.32</v>
      </c>
      <c r="Z49" s="15">
        <f t="shared" si="7"/>
        <v>4.98</v>
      </c>
      <c r="AA49" s="15">
        <f t="shared" si="7"/>
        <v>18.1</v>
      </c>
      <c r="AB49" s="15">
        <f t="shared" si="7"/>
        <v>20.240000000000002</v>
      </c>
      <c r="AC49" s="15">
        <f t="shared" si="7"/>
        <v>17.7</v>
      </c>
      <c r="AD49" s="15">
        <f t="shared" si="7"/>
        <v>31.470000000000002</v>
      </c>
      <c r="AE49" s="15">
        <f t="shared" si="7"/>
        <v>45</v>
      </c>
      <c r="AF49" s="15">
        <f t="shared" si="7"/>
        <v>52.33</v>
      </c>
    </row>
    <row r="50" spans="1:32" ht="200.25" customHeight="1">
      <c r="A50" s="34"/>
      <c r="B50" s="35"/>
      <c r="C50" s="36"/>
      <c r="D50" s="36"/>
      <c r="E50" s="36"/>
      <c r="F50" s="36"/>
      <c r="G50" s="37"/>
      <c r="H50" s="36"/>
      <c r="I50" s="36"/>
      <c r="J50" s="36"/>
      <c r="K50" s="36"/>
      <c r="L50" s="37"/>
      <c r="M50" s="36"/>
      <c r="N50" s="36"/>
      <c r="O50" s="36"/>
      <c r="P50" s="38"/>
      <c r="Q50" s="38"/>
      <c r="R50" s="39"/>
      <c r="S50" s="38"/>
      <c r="T50" s="38"/>
      <c r="U50" s="40"/>
      <c r="V50" s="40"/>
      <c r="W50" s="40"/>
      <c r="X50" s="40"/>
      <c r="Y50" s="38"/>
      <c r="Z50" s="38"/>
      <c r="AA50" s="38"/>
      <c r="AB50" s="38"/>
      <c r="AC50" s="38"/>
      <c r="AD50" s="38"/>
      <c r="AE50" s="38"/>
      <c r="AF50" s="41"/>
    </row>
    <row r="51" spans="1:32" ht="30" customHeight="1">
      <c r="A51" s="71" t="s">
        <v>33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</row>
    <row r="52" spans="1:32" ht="21" customHeight="1">
      <c r="A52" s="70" t="s">
        <v>0</v>
      </c>
      <c r="B52" s="70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</row>
    <row r="53" spans="1:32" ht="27" customHeight="1">
      <c r="A53" s="74" t="s">
        <v>1</v>
      </c>
      <c r="B53" s="75" t="s">
        <v>2</v>
      </c>
      <c r="C53" s="74" t="s">
        <v>3</v>
      </c>
      <c r="D53" s="74"/>
      <c r="E53" s="74" t="s">
        <v>4</v>
      </c>
      <c r="F53" s="74"/>
      <c r="G53" s="74"/>
      <c r="H53" s="74"/>
      <c r="I53" s="74"/>
      <c r="J53" s="74"/>
      <c r="K53" s="74"/>
      <c r="L53" s="74"/>
      <c r="M53" s="74"/>
      <c r="N53" s="74"/>
      <c r="O53" s="74" t="s">
        <v>34</v>
      </c>
      <c r="P53" s="74"/>
      <c r="Q53" s="75" t="s">
        <v>6</v>
      </c>
      <c r="R53" s="75"/>
      <c r="S53" s="75"/>
      <c r="T53" s="75"/>
      <c r="U53" s="75"/>
      <c r="V53" s="75"/>
      <c r="W53" s="75"/>
      <c r="X53" s="75"/>
      <c r="Y53" s="72" t="s">
        <v>7</v>
      </c>
      <c r="Z53" s="72"/>
      <c r="AA53" s="72"/>
      <c r="AB53" s="72"/>
      <c r="AC53" s="72"/>
      <c r="AD53" s="72"/>
      <c r="AE53" s="72"/>
      <c r="AF53" s="72"/>
    </row>
    <row r="54" spans="1:32" ht="15" customHeight="1">
      <c r="A54" s="74"/>
      <c r="B54" s="75"/>
      <c r="C54" s="74" t="s">
        <v>8</v>
      </c>
      <c r="D54" s="74" t="s">
        <v>9</v>
      </c>
      <c r="E54" s="73" t="s">
        <v>10</v>
      </c>
      <c r="F54" s="73"/>
      <c r="G54" s="73"/>
      <c r="H54" s="73"/>
      <c r="I54" s="73" t="s">
        <v>11</v>
      </c>
      <c r="J54" s="73"/>
      <c r="K54" s="73"/>
      <c r="L54" s="73"/>
      <c r="M54" s="74" t="s">
        <v>12</v>
      </c>
      <c r="N54" s="74"/>
      <c r="O54" s="74" t="s">
        <v>8</v>
      </c>
      <c r="P54" s="75" t="s">
        <v>13</v>
      </c>
      <c r="Q54" s="72" t="s">
        <v>14</v>
      </c>
      <c r="R54" s="72"/>
      <c r="S54" s="72" t="s">
        <v>15</v>
      </c>
      <c r="T54" s="72"/>
      <c r="U54" s="72" t="s">
        <v>16</v>
      </c>
      <c r="V54" s="72"/>
      <c r="W54" s="72" t="s">
        <v>17</v>
      </c>
      <c r="X54" s="72"/>
      <c r="Y54" s="72" t="s">
        <v>18</v>
      </c>
      <c r="Z54" s="72"/>
      <c r="AA54" s="72" t="s">
        <v>19</v>
      </c>
      <c r="AB54" s="72"/>
      <c r="AC54" s="72" t="s">
        <v>20</v>
      </c>
      <c r="AD54" s="72"/>
      <c r="AE54" s="72" t="s">
        <v>21</v>
      </c>
      <c r="AF54" s="72"/>
    </row>
    <row r="55" spans="1:32" ht="16.5" customHeight="1">
      <c r="A55" s="74"/>
      <c r="B55" s="75"/>
      <c r="C55" s="74"/>
      <c r="D55" s="74"/>
      <c r="E55" s="73" t="s">
        <v>22</v>
      </c>
      <c r="F55" s="73"/>
      <c r="G55" s="74" t="s">
        <v>23</v>
      </c>
      <c r="H55" s="74"/>
      <c r="I55" s="73" t="s">
        <v>22</v>
      </c>
      <c r="J55" s="73"/>
      <c r="K55" s="74" t="s">
        <v>24</v>
      </c>
      <c r="L55" s="74"/>
      <c r="M55" s="74"/>
      <c r="N55" s="74"/>
      <c r="O55" s="74"/>
      <c r="P55" s="75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</row>
    <row r="56" spans="1:32" ht="29.25" customHeight="1">
      <c r="A56" s="74"/>
      <c r="B56" s="75"/>
      <c r="C56" s="74"/>
      <c r="D56" s="74"/>
      <c r="E56" s="3" t="s">
        <v>25</v>
      </c>
      <c r="F56" s="3" t="s">
        <v>26</v>
      </c>
      <c r="G56" s="3" t="s">
        <v>25</v>
      </c>
      <c r="H56" s="3" t="s">
        <v>26</v>
      </c>
      <c r="I56" s="3" t="s">
        <v>25</v>
      </c>
      <c r="J56" s="3" t="s">
        <v>26</v>
      </c>
      <c r="K56" s="3" t="s">
        <v>25</v>
      </c>
      <c r="L56" s="3" t="s">
        <v>26</v>
      </c>
      <c r="M56" s="3" t="s">
        <v>25</v>
      </c>
      <c r="N56" s="3" t="s">
        <v>26</v>
      </c>
      <c r="O56" s="74"/>
      <c r="P56" s="75"/>
      <c r="Q56" s="3" t="s">
        <v>25</v>
      </c>
      <c r="R56" s="3" t="s">
        <v>26</v>
      </c>
      <c r="S56" s="3" t="s">
        <v>25</v>
      </c>
      <c r="T56" s="3" t="s">
        <v>26</v>
      </c>
      <c r="U56" s="3" t="s">
        <v>25</v>
      </c>
      <c r="V56" s="3" t="s">
        <v>26</v>
      </c>
      <c r="W56" s="3" t="s">
        <v>25</v>
      </c>
      <c r="X56" s="3" t="s">
        <v>26</v>
      </c>
      <c r="Y56" s="3" t="s">
        <v>25</v>
      </c>
      <c r="Z56" s="3" t="s">
        <v>26</v>
      </c>
      <c r="AA56" s="3" t="s">
        <v>25</v>
      </c>
      <c r="AB56" s="3" t="s">
        <v>26</v>
      </c>
      <c r="AC56" s="3" t="s">
        <v>25</v>
      </c>
      <c r="AD56" s="3" t="s">
        <v>26</v>
      </c>
      <c r="AE56" s="3" t="s">
        <v>25</v>
      </c>
      <c r="AF56" s="3" t="s">
        <v>26</v>
      </c>
    </row>
    <row r="57" spans="1:32" ht="37.5" customHeight="1">
      <c r="A57" s="6">
        <v>596</v>
      </c>
      <c r="B57" s="7" t="s">
        <v>75</v>
      </c>
      <c r="C57" s="6">
        <v>100</v>
      </c>
      <c r="D57" s="6">
        <v>150</v>
      </c>
      <c r="E57" s="6">
        <v>22.6</v>
      </c>
      <c r="F57" s="6">
        <v>31.2</v>
      </c>
      <c r="G57" s="6">
        <v>22.6</v>
      </c>
      <c r="H57" s="6">
        <v>31.2</v>
      </c>
      <c r="I57" s="6">
        <v>17</v>
      </c>
      <c r="J57" s="6">
        <v>19</v>
      </c>
      <c r="K57" s="6">
        <v>17</v>
      </c>
      <c r="L57" s="6">
        <v>19</v>
      </c>
      <c r="M57" s="6">
        <v>0</v>
      </c>
      <c r="N57" s="6">
        <v>0</v>
      </c>
      <c r="O57" s="6">
        <v>244</v>
      </c>
      <c r="P57" s="5">
        <v>265</v>
      </c>
      <c r="Q57" s="5">
        <v>33</v>
      </c>
      <c r="R57" s="5">
        <v>42</v>
      </c>
      <c r="S57" s="5">
        <v>156</v>
      </c>
      <c r="T57" s="5">
        <v>163</v>
      </c>
      <c r="U57" s="5">
        <v>19</v>
      </c>
      <c r="V57" s="5">
        <v>22</v>
      </c>
      <c r="W57" s="5">
        <v>1.6</v>
      </c>
      <c r="X57" s="5">
        <v>2.4</v>
      </c>
      <c r="Y57" s="5">
        <v>0.04</v>
      </c>
      <c r="Z57" s="5">
        <v>0.06</v>
      </c>
      <c r="AA57" s="5">
        <v>0.12</v>
      </c>
      <c r="AB57" s="5">
        <v>0.23</v>
      </c>
      <c r="AC57" s="5">
        <v>1.4</v>
      </c>
      <c r="AD57" s="5">
        <v>1.6</v>
      </c>
      <c r="AE57" s="5">
        <v>6.1</v>
      </c>
      <c r="AF57" s="5">
        <v>7.2</v>
      </c>
    </row>
    <row r="58" spans="1:32" ht="57.75" customHeight="1">
      <c r="A58" s="6">
        <v>355</v>
      </c>
      <c r="B58" s="7" t="s">
        <v>106</v>
      </c>
      <c r="C58" s="6">
        <v>150</v>
      </c>
      <c r="D58" s="6">
        <v>220</v>
      </c>
      <c r="E58" s="6">
        <v>3.6</v>
      </c>
      <c r="F58" s="6">
        <v>4.8</v>
      </c>
      <c r="G58" s="6">
        <v>0</v>
      </c>
      <c r="H58" s="6">
        <v>0</v>
      </c>
      <c r="I58" s="6">
        <v>6.6</v>
      </c>
      <c r="J58" s="6">
        <v>8.8</v>
      </c>
      <c r="K58" s="6">
        <v>0.2</v>
      </c>
      <c r="L58" s="6">
        <v>0.3</v>
      </c>
      <c r="M58" s="6">
        <v>28.3</v>
      </c>
      <c r="N58" s="6">
        <v>37.3</v>
      </c>
      <c r="O58" s="6">
        <v>214.2</v>
      </c>
      <c r="P58" s="5">
        <v>285.6</v>
      </c>
      <c r="Q58" s="5">
        <v>9.6</v>
      </c>
      <c r="R58" s="5">
        <v>15.3</v>
      </c>
      <c r="S58" s="5">
        <v>10.4</v>
      </c>
      <c r="T58" s="5">
        <v>13.35</v>
      </c>
      <c r="U58" s="5">
        <v>4.9</v>
      </c>
      <c r="V58" s="5">
        <v>5.525</v>
      </c>
      <c r="W58" s="5">
        <v>0.6</v>
      </c>
      <c r="X58" s="5">
        <v>0.9</v>
      </c>
      <c r="Y58" s="5">
        <v>0.03</v>
      </c>
      <c r="Z58" s="5">
        <v>0.04</v>
      </c>
      <c r="AA58" s="5">
        <v>0.01</v>
      </c>
      <c r="AB58" s="5">
        <v>0.02</v>
      </c>
      <c r="AC58" s="5">
        <v>0</v>
      </c>
      <c r="AD58" s="5">
        <v>0</v>
      </c>
      <c r="AE58" s="5">
        <v>0.6</v>
      </c>
      <c r="AF58" s="5">
        <v>0.8</v>
      </c>
    </row>
    <row r="59" spans="1:34" ht="37.5" customHeight="1">
      <c r="A59" s="6">
        <v>863</v>
      </c>
      <c r="B59" s="7" t="s">
        <v>77</v>
      </c>
      <c r="C59" s="6">
        <v>50</v>
      </c>
      <c r="D59" s="6">
        <v>50</v>
      </c>
      <c r="E59" s="6">
        <v>2.7</v>
      </c>
      <c r="F59" s="6">
        <v>2.7</v>
      </c>
      <c r="G59" s="6">
        <v>2.4</v>
      </c>
      <c r="H59" s="6">
        <v>2.4</v>
      </c>
      <c r="I59" s="6">
        <v>2.3</v>
      </c>
      <c r="J59" s="6">
        <v>2.3</v>
      </c>
      <c r="K59" s="6">
        <v>0</v>
      </c>
      <c r="L59" s="6">
        <v>0</v>
      </c>
      <c r="M59" s="6">
        <v>1.9</v>
      </c>
      <c r="N59" s="6">
        <v>1.9</v>
      </c>
      <c r="O59" s="6">
        <v>30</v>
      </c>
      <c r="P59" s="5">
        <v>30</v>
      </c>
      <c r="Q59" s="5">
        <v>15.1</v>
      </c>
      <c r="R59" s="5">
        <v>15.1</v>
      </c>
      <c r="S59" s="5">
        <v>16</v>
      </c>
      <c r="T59" s="5">
        <v>16</v>
      </c>
      <c r="U59" s="5">
        <v>1</v>
      </c>
      <c r="V59" s="5">
        <v>1</v>
      </c>
      <c r="W59" s="5">
        <v>0.5</v>
      </c>
      <c r="X59" s="5">
        <v>0.5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5">
        <v>0</v>
      </c>
      <c r="AE59" s="5">
        <v>0</v>
      </c>
      <c r="AF59" s="5">
        <v>0</v>
      </c>
      <c r="AG59" s="5"/>
      <c r="AH59" s="5"/>
    </row>
    <row r="60" spans="1:32" ht="23.25" customHeight="1">
      <c r="A60" s="8">
        <v>64</v>
      </c>
      <c r="B60" s="7" t="s">
        <v>69</v>
      </c>
      <c r="C60" s="6">
        <v>180</v>
      </c>
      <c r="D60" s="6">
        <v>200</v>
      </c>
      <c r="E60" s="6">
        <v>0.4</v>
      </c>
      <c r="F60" s="6">
        <v>0.8</v>
      </c>
      <c r="G60" s="6">
        <v>0.4</v>
      </c>
      <c r="H60" s="6">
        <v>0.8</v>
      </c>
      <c r="I60" s="6">
        <v>0</v>
      </c>
      <c r="J60" s="6">
        <v>0</v>
      </c>
      <c r="K60" s="6">
        <v>0</v>
      </c>
      <c r="L60" s="6">
        <v>0</v>
      </c>
      <c r="M60" s="6">
        <v>12.9</v>
      </c>
      <c r="N60" s="6">
        <v>25.8</v>
      </c>
      <c r="O60" s="6">
        <v>54</v>
      </c>
      <c r="P60" s="5">
        <v>108</v>
      </c>
      <c r="Q60" s="5">
        <v>16</v>
      </c>
      <c r="R60" s="5">
        <v>32</v>
      </c>
      <c r="S60" s="5">
        <v>13</v>
      </c>
      <c r="T60" s="5">
        <v>26</v>
      </c>
      <c r="U60" s="5">
        <v>8</v>
      </c>
      <c r="V60" s="5">
        <v>16</v>
      </c>
      <c r="W60" s="5">
        <v>0.3</v>
      </c>
      <c r="X60" s="5">
        <v>0.6</v>
      </c>
      <c r="Y60" s="5">
        <v>0.01</v>
      </c>
      <c r="Z60" s="5">
        <v>0.02</v>
      </c>
      <c r="AA60" s="5">
        <v>0.02</v>
      </c>
      <c r="AB60" s="5">
        <v>0.04</v>
      </c>
      <c r="AC60" s="5">
        <v>0.2</v>
      </c>
      <c r="AD60" s="5">
        <v>0.4</v>
      </c>
      <c r="AE60" s="5">
        <v>0.2</v>
      </c>
      <c r="AF60" s="5">
        <v>0.4</v>
      </c>
    </row>
    <row r="61" spans="1:32" ht="40.5" customHeight="1">
      <c r="A61" s="8">
        <v>588</v>
      </c>
      <c r="B61" s="7" t="s">
        <v>65</v>
      </c>
      <c r="C61" s="6">
        <v>35</v>
      </c>
      <c r="D61" s="6">
        <v>70</v>
      </c>
      <c r="E61" s="6">
        <v>4.2</v>
      </c>
      <c r="F61" s="6">
        <v>8.4</v>
      </c>
      <c r="G61" s="6">
        <v>4.2</v>
      </c>
      <c r="H61" s="6">
        <v>8.4</v>
      </c>
      <c r="I61" s="6">
        <v>1.1</v>
      </c>
      <c r="J61" s="6">
        <v>2.2</v>
      </c>
      <c r="K61" s="6">
        <v>1.1</v>
      </c>
      <c r="L61" s="6">
        <v>2.2</v>
      </c>
      <c r="M61" s="6">
        <v>26.8</v>
      </c>
      <c r="N61" s="6">
        <v>53.7</v>
      </c>
      <c r="O61" s="6">
        <v>134</v>
      </c>
      <c r="P61" s="5">
        <v>269</v>
      </c>
      <c r="Q61" s="5">
        <v>10</v>
      </c>
      <c r="R61" s="5">
        <v>21</v>
      </c>
      <c r="S61" s="5">
        <v>41</v>
      </c>
      <c r="T61" s="5">
        <v>82</v>
      </c>
      <c r="U61" s="5">
        <v>8</v>
      </c>
      <c r="V61" s="5">
        <v>15</v>
      </c>
      <c r="W61" s="5">
        <v>0.7</v>
      </c>
      <c r="X61" s="5">
        <v>1.4</v>
      </c>
      <c r="Y61" s="5">
        <v>0.06</v>
      </c>
      <c r="Z61" s="5">
        <v>0.13</v>
      </c>
      <c r="AA61" s="5">
        <v>0.02</v>
      </c>
      <c r="AB61" s="5">
        <v>0.05</v>
      </c>
      <c r="AC61" s="5">
        <v>0</v>
      </c>
      <c r="AD61" s="5">
        <v>0</v>
      </c>
      <c r="AE61" s="5">
        <v>0.6</v>
      </c>
      <c r="AF61" s="5">
        <v>1.3</v>
      </c>
    </row>
    <row r="62" spans="1:32" ht="20.25" customHeight="1">
      <c r="A62" s="8"/>
      <c r="B62" s="13" t="s">
        <v>28</v>
      </c>
      <c r="C62" s="14"/>
      <c r="D62" s="14"/>
      <c r="E62" s="14">
        <f aca="true" t="shared" si="8" ref="E62:AF62">SUM(E57:E61)</f>
        <v>33.5</v>
      </c>
      <c r="F62" s="14">
        <f t="shared" si="8"/>
        <v>47.9</v>
      </c>
      <c r="G62" s="14">
        <f t="shared" si="8"/>
        <v>29.599999999999998</v>
      </c>
      <c r="H62" s="14">
        <f t="shared" si="8"/>
        <v>42.8</v>
      </c>
      <c r="I62" s="14">
        <f t="shared" si="8"/>
        <v>27.000000000000004</v>
      </c>
      <c r="J62" s="14">
        <f t="shared" si="8"/>
        <v>32.300000000000004</v>
      </c>
      <c r="K62" s="14">
        <f t="shared" si="8"/>
        <v>18.3</v>
      </c>
      <c r="L62" s="14">
        <f t="shared" si="8"/>
        <v>21.5</v>
      </c>
      <c r="M62" s="14">
        <f t="shared" si="8"/>
        <v>69.9</v>
      </c>
      <c r="N62" s="14">
        <f t="shared" si="8"/>
        <v>118.7</v>
      </c>
      <c r="O62" s="14">
        <f t="shared" si="8"/>
        <v>676.2</v>
      </c>
      <c r="P62" s="15">
        <f t="shared" si="8"/>
        <v>957.6</v>
      </c>
      <c r="Q62" s="15">
        <f t="shared" si="8"/>
        <v>83.7</v>
      </c>
      <c r="R62" s="15">
        <f t="shared" si="8"/>
        <v>125.39999999999999</v>
      </c>
      <c r="S62" s="15">
        <f t="shared" si="8"/>
        <v>236.4</v>
      </c>
      <c r="T62" s="15">
        <f t="shared" si="8"/>
        <v>300.35</v>
      </c>
      <c r="U62" s="15">
        <f t="shared" si="8"/>
        <v>40.9</v>
      </c>
      <c r="V62" s="15">
        <f t="shared" si="8"/>
        <v>59.525</v>
      </c>
      <c r="W62" s="15">
        <f t="shared" si="8"/>
        <v>3.7</v>
      </c>
      <c r="X62" s="15">
        <f t="shared" si="8"/>
        <v>5.799999999999999</v>
      </c>
      <c r="Y62" s="15">
        <f t="shared" si="8"/>
        <v>0.14</v>
      </c>
      <c r="Z62" s="15">
        <f t="shared" si="8"/>
        <v>0.25</v>
      </c>
      <c r="AA62" s="15">
        <f t="shared" si="8"/>
        <v>0.16999999999999998</v>
      </c>
      <c r="AB62" s="15">
        <f t="shared" si="8"/>
        <v>0.33999999999999997</v>
      </c>
      <c r="AC62" s="15">
        <f t="shared" si="8"/>
        <v>1.5999999999999999</v>
      </c>
      <c r="AD62" s="15">
        <f t="shared" si="8"/>
        <v>2</v>
      </c>
      <c r="AE62" s="15">
        <f t="shared" si="8"/>
        <v>7.499999999999999</v>
      </c>
      <c r="AF62" s="19">
        <f t="shared" si="8"/>
        <v>9.700000000000001</v>
      </c>
    </row>
    <row r="63" spans="1:32" ht="20.25" customHeight="1">
      <c r="A63" s="70" t="s">
        <v>29</v>
      </c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</row>
    <row r="64" spans="1:32" ht="18.75" customHeight="1">
      <c r="A64" s="3"/>
      <c r="B64" s="7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</row>
    <row r="65" spans="1:32" ht="44.25" customHeight="1">
      <c r="A65" s="8">
        <v>588</v>
      </c>
      <c r="B65" s="7" t="s">
        <v>78</v>
      </c>
      <c r="C65" s="6">
        <v>35</v>
      </c>
      <c r="D65" s="6">
        <v>70</v>
      </c>
      <c r="E65" s="6">
        <v>2.8</v>
      </c>
      <c r="F65" s="6">
        <v>5.6</v>
      </c>
      <c r="G65" s="6">
        <v>0</v>
      </c>
      <c r="H65" s="6">
        <v>0</v>
      </c>
      <c r="I65" s="6">
        <v>0.9</v>
      </c>
      <c r="J65" s="6">
        <v>1.8</v>
      </c>
      <c r="K65" s="6">
        <v>1.2</v>
      </c>
      <c r="L65" s="6">
        <v>1.2</v>
      </c>
      <c r="M65" s="6">
        <v>18.7</v>
      </c>
      <c r="N65" s="6">
        <v>37.4</v>
      </c>
      <c r="O65" s="6">
        <v>95</v>
      </c>
      <c r="P65" s="5">
        <v>109.2</v>
      </c>
      <c r="Q65" s="5">
        <v>18</v>
      </c>
      <c r="R65" s="5">
        <v>18</v>
      </c>
      <c r="S65" s="5">
        <v>58</v>
      </c>
      <c r="T65" s="5">
        <v>58</v>
      </c>
      <c r="U65" s="5">
        <v>24</v>
      </c>
      <c r="V65" s="5">
        <v>24</v>
      </c>
      <c r="W65" s="5">
        <v>1.12</v>
      </c>
      <c r="X65" s="5">
        <v>1.12</v>
      </c>
      <c r="Y65" s="5">
        <v>0.1</v>
      </c>
      <c r="Z65" s="5">
        <v>0.1</v>
      </c>
      <c r="AA65" s="5">
        <v>0.05</v>
      </c>
      <c r="AB65" s="5">
        <v>0.05</v>
      </c>
      <c r="AC65" s="5">
        <v>0</v>
      </c>
      <c r="AD65" s="5">
        <v>0</v>
      </c>
      <c r="AE65" s="5">
        <v>1</v>
      </c>
      <c r="AF65" s="5">
        <v>1</v>
      </c>
    </row>
    <row r="66" spans="1:32" ht="54.75" customHeight="1">
      <c r="A66" s="6">
        <v>201</v>
      </c>
      <c r="B66" s="7" t="s">
        <v>79</v>
      </c>
      <c r="C66" s="3">
        <v>200</v>
      </c>
      <c r="D66" s="3">
        <v>250</v>
      </c>
      <c r="E66" s="6">
        <v>6.5</v>
      </c>
      <c r="F66" s="6">
        <v>7.8</v>
      </c>
      <c r="G66" s="6">
        <v>5.2</v>
      </c>
      <c r="H66" s="6">
        <v>5.4</v>
      </c>
      <c r="I66" s="6">
        <v>6.5</v>
      </c>
      <c r="J66" s="6">
        <v>3.1</v>
      </c>
      <c r="K66" s="6">
        <v>3.1</v>
      </c>
      <c r="L66" s="6">
        <v>22.3</v>
      </c>
      <c r="M66" s="6">
        <v>26.7</v>
      </c>
      <c r="N66" s="6">
        <v>230.9</v>
      </c>
      <c r="O66" s="6">
        <v>277.1</v>
      </c>
      <c r="P66" s="5">
        <v>36.4</v>
      </c>
      <c r="Q66" s="5">
        <v>39.8</v>
      </c>
      <c r="R66" s="5">
        <v>185.2</v>
      </c>
      <c r="S66" s="5">
        <v>229.7</v>
      </c>
      <c r="T66" s="5">
        <v>1.9</v>
      </c>
      <c r="U66" s="5">
        <v>24</v>
      </c>
      <c r="V66" s="5">
        <v>2</v>
      </c>
      <c r="W66" s="5">
        <v>2.3</v>
      </c>
      <c r="X66" s="5">
        <v>0.01</v>
      </c>
      <c r="Y66" s="5">
        <v>0.03</v>
      </c>
      <c r="Z66" s="5">
        <v>0.01</v>
      </c>
      <c r="AA66" s="5">
        <v>0.018000000000000002</v>
      </c>
      <c r="AB66" s="5">
        <v>12.6</v>
      </c>
      <c r="AC66" s="5">
        <v>15.25</v>
      </c>
      <c r="AD66" s="5">
        <v>1.2</v>
      </c>
      <c r="AE66" s="5">
        <v>1.5</v>
      </c>
      <c r="AF66" s="5">
        <v>1.6</v>
      </c>
    </row>
    <row r="67" spans="1:32" ht="31.5" customHeight="1">
      <c r="A67" s="6">
        <v>143</v>
      </c>
      <c r="B67" s="7" t="s">
        <v>107</v>
      </c>
      <c r="C67" s="3">
        <v>180</v>
      </c>
      <c r="D67" s="3">
        <v>220</v>
      </c>
      <c r="E67" s="6">
        <v>25.4</v>
      </c>
      <c r="F67" s="6">
        <v>33.8</v>
      </c>
      <c r="G67" s="6">
        <v>24.2</v>
      </c>
      <c r="H67" s="6">
        <v>32.2</v>
      </c>
      <c r="I67" s="6">
        <v>25.4</v>
      </c>
      <c r="J67" s="6">
        <v>33.8</v>
      </c>
      <c r="K67" s="6">
        <v>0</v>
      </c>
      <c r="L67" s="6">
        <v>0</v>
      </c>
      <c r="M67" s="6">
        <v>8</v>
      </c>
      <c r="N67" s="6">
        <v>10.6</v>
      </c>
      <c r="O67" s="6">
        <v>363</v>
      </c>
      <c r="P67" s="5">
        <v>484</v>
      </c>
      <c r="Q67" s="5">
        <v>125.4</v>
      </c>
      <c r="R67" s="5">
        <v>149.2</v>
      </c>
      <c r="S67" s="5">
        <v>225.4</v>
      </c>
      <c r="T67" s="5">
        <v>278.5</v>
      </c>
      <c r="U67" s="5">
        <v>20</v>
      </c>
      <c r="V67" s="5">
        <v>33.3</v>
      </c>
      <c r="W67" s="5">
        <v>1.6</v>
      </c>
      <c r="X67" s="5">
        <v>2.5</v>
      </c>
      <c r="Y67" s="5">
        <v>0.08</v>
      </c>
      <c r="Z67" s="5">
        <v>0.09</v>
      </c>
      <c r="AA67" s="5">
        <v>0.45</v>
      </c>
      <c r="AB67" s="5">
        <v>0.5</v>
      </c>
      <c r="AC67" s="5">
        <v>1</v>
      </c>
      <c r="AD67" s="5">
        <v>1.2</v>
      </c>
      <c r="AE67" s="5">
        <v>3.1</v>
      </c>
      <c r="AF67" s="5">
        <v>3.4</v>
      </c>
    </row>
    <row r="68" spans="1:32" ht="35.25" customHeight="1">
      <c r="A68" s="6">
        <v>431</v>
      </c>
      <c r="B68" s="7" t="s">
        <v>27</v>
      </c>
      <c r="C68" s="3">
        <v>200</v>
      </c>
      <c r="D68" s="3">
        <v>215</v>
      </c>
      <c r="E68" s="6">
        <v>0.1</v>
      </c>
      <c r="F68" s="6">
        <v>0.2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6.8</v>
      </c>
      <c r="N68" s="6">
        <v>13.6</v>
      </c>
      <c r="O68" s="6">
        <v>28</v>
      </c>
      <c r="P68" s="5">
        <v>32</v>
      </c>
      <c r="Q68" s="5">
        <v>8</v>
      </c>
      <c r="R68" s="5">
        <v>16</v>
      </c>
      <c r="S68" s="5">
        <v>4</v>
      </c>
      <c r="T68" s="5">
        <v>8</v>
      </c>
      <c r="U68" s="5">
        <v>3</v>
      </c>
      <c r="V68" s="5">
        <v>6</v>
      </c>
      <c r="W68" s="5">
        <v>0.4</v>
      </c>
      <c r="X68" s="5">
        <v>0.8</v>
      </c>
      <c r="Y68" s="5">
        <v>0</v>
      </c>
      <c r="Z68" s="5">
        <v>0</v>
      </c>
      <c r="AA68" s="5">
        <v>0</v>
      </c>
      <c r="AB68" s="5">
        <v>0</v>
      </c>
      <c r="AC68" s="5">
        <v>1.1</v>
      </c>
      <c r="AD68" s="5">
        <v>2.2</v>
      </c>
      <c r="AE68" s="5">
        <v>0</v>
      </c>
      <c r="AF68" s="5">
        <v>0</v>
      </c>
    </row>
    <row r="69" spans="1:32" ht="41.25" customHeight="1">
      <c r="A69" s="30">
        <v>499</v>
      </c>
      <c r="B69" s="42" t="s">
        <v>35</v>
      </c>
      <c r="C69" s="30">
        <v>75</v>
      </c>
      <c r="D69" s="30">
        <v>150</v>
      </c>
      <c r="E69" s="30">
        <v>0.2</v>
      </c>
      <c r="F69" s="30">
        <v>0.4</v>
      </c>
      <c r="G69" s="30">
        <v>0.2</v>
      </c>
      <c r="H69" s="30">
        <v>0.4</v>
      </c>
      <c r="I69" s="30">
        <v>0</v>
      </c>
      <c r="J69" s="30">
        <v>0</v>
      </c>
      <c r="K69" s="30">
        <v>0</v>
      </c>
      <c r="L69" s="30">
        <v>0</v>
      </c>
      <c r="M69" s="30">
        <v>21.7</v>
      </c>
      <c r="N69" s="30">
        <v>43.4</v>
      </c>
      <c r="O69" s="30">
        <v>88.7</v>
      </c>
      <c r="P69" s="43">
        <v>88.7</v>
      </c>
      <c r="Q69" s="43">
        <v>10</v>
      </c>
      <c r="R69" s="43">
        <v>20</v>
      </c>
      <c r="S69" s="43">
        <v>8</v>
      </c>
      <c r="T69" s="43">
        <v>16</v>
      </c>
      <c r="U69" s="43">
        <v>6</v>
      </c>
      <c r="V69" s="2">
        <v>12</v>
      </c>
      <c r="W69" s="43">
        <v>0.5</v>
      </c>
      <c r="X69" s="44">
        <v>1</v>
      </c>
      <c r="Y69" s="45">
        <v>0.02</v>
      </c>
      <c r="Z69" s="45">
        <v>0.04</v>
      </c>
      <c r="AA69" s="46">
        <v>0.04</v>
      </c>
      <c r="AB69" s="45">
        <v>0.08</v>
      </c>
      <c r="AC69" s="44">
        <v>3</v>
      </c>
      <c r="AD69" s="44">
        <v>6</v>
      </c>
      <c r="AE69" s="44">
        <v>0.4</v>
      </c>
      <c r="AF69" s="44">
        <v>0.8</v>
      </c>
    </row>
    <row r="70" spans="1:32" ht="51.75" customHeight="1">
      <c r="A70" s="30"/>
      <c r="B70" s="42" t="s">
        <v>80</v>
      </c>
      <c r="C70" s="30">
        <v>100</v>
      </c>
      <c r="D70" s="30">
        <v>100</v>
      </c>
      <c r="E70" s="30">
        <v>4.42</v>
      </c>
      <c r="F70" s="30">
        <v>4.42</v>
      </c>
      <c r="G70" s="30">
        <v>4.42</v>
      </c>
      <c r="H70" s="30">
        <v>4.42</v>
      </c>
      <c r="I70" s="30">
        <v>0.35</v>
      </c>
      <c r="J70" s="30">
        <v>0.35</v>
      </c>
      <c r="K70" s="30">
        <v>0.35</v>
      </c>
      <c r="L70" s="30">
        <v>0.35</v>
      </c>
      <c r="M70" s="30">
        <v>12.58</v>
      </c>
      <c r="N70" s="30">
        <v>12.58</v>
      </c>
      <c r="O70" s="30">
        <v>69</v>
      </c>
      <c r="P70" s="43">
        <v>69</v>
      </c>
      <c r="Q70" s="43">
        <v>2</v>
      </c>
      <c r="R70" s="43">
        <v>2</v>
      </c>
      <c r="S70" s="43">
        <v>7.9</v>
      </c>
      <c r="T70" s="43">
        <v>7.9</v>
      </c>
      <c r="U70" s="43">
        <v>4.8</v>
      </c>
      <c r="V70" s="2">
        <v>4.8</v>
      </c>
      <c r="W70" s="43">
        <v>7.2</v>
      </c>
      <c r="X70" s="44">
        <v>7.2</v>
      </c>
      <c r="Y70" s="45">
        <v>5.1</v>
      </c>
      <c r="Z70" s="45">
        <v>5.1</v>
      </c>
      <c r="AA70" s="46">
        <v>1.3</v>
      </c>
      <c r="AB70" s="45">
        <v>1.3</v>
      </c>
      <c r="AC70" s="44">
        <v>8.7</v>
      </c>
      <c r="AD70" s="44">
        <v>8.7</v>
      </c>
      <c r="AE70" s="44">
        <v>5</v>
      </c>
      <c r="AF70" s="44">
        <v>5</v>
      </c>
    </row>
    <row r="71" spans="1:32" ht="26.25" customHeight="1">
      <c r="A71" s="6"/>
      <c r="B71" s="13" t="s">
        <v>28</v>
      </c>
      <c r="C71" s="6"/>
      <c r="D71" s="6"/>
      <c r="E71" s="14">
        <f aca="true" t="shared" si="9" ref="E71:AF71">E64+E65+E66+E68+E69+E70</f>
        <v>14.02</v>
      </c>
      <c r="F71" s="14">
        <f t="shared" si="9"/>
        <v>18.419999999999998</v>
      </c>
      <c r="G71" s="14">
        <f t="shared" si="9"/>
        <v>9.82</v>
      </c>
      <c r="H71" s="14">
        <f t="shared" si="9"/>
        <v>10.22</v>
      </c>
      <c r="I71" s="14">
        <f t="shared" si="9"/>
        <v>7.75</v>
      </c>
      <c r="J71" s="14">
        <f t="shared" si="9"/>
        <v>5.25</v>
      </c>
      <c r="K71" s="14">
        <f t="shared" si="9"/>
        <v>4.6499999999999995</v>
      </c>
      <c r="L71" s="14">
        <f t="shared" si="9"/>
        <v>23.85</v>
      </c>
      <c r="M71" s="14">
        <f t="shared" si="9"/>
        <v>86.47999999999999</v>
      </c>
      <c r="N71" s="14">
        <f t="shared" si="9"/>
        <v>337.88</v>
      </c>
      <c r="O71" s="14">
        <f t="shared" si="9"/>
        <v>557.8</v>
      </c>
      <c r="P71" s="15">
        <f t="shared" si="9"/>
        <v>335.3</v>
      </c>
      <c r="Q71" s="15">
        <f t="shared" si="9"/>
        <v>77.8</v>
      </c>
      <c r="R71" s="15">
        <f t="shared" si="9"/>
        <v>241.2</v>
      </c>
      <c r="S71" s="15">
        <f t="shared" si="9"/>
        <v>307.59999999999997</v>
      </c>
      <c r="T71" s="15">
        <f t="shared" si="9"/>
        <v>91.80000000000001</v>
      </c>
      <c r="U71" s="15">
        <f t="shared" si="9"/>
        <v>61.8</v>
      </c>
      <c r="V71" s="15">
        <f t="shared" si="9"/>
        <v>48.8</v>
      </c>
      <c r="W71" s="15">
        <f t="shared" si="9"/>
        <v>11.52</v>
      </c>
      <c r="X71" s="15">
        <f t="shared" si="9"/>
        <v>10.13</v>
      </c>
      <c r="Y71" s="15">
        <f t="shared" si="9"/>
        <v>5.25</v>
      </c>
      <c r="Z71" s="15">
        <f t="shared" si="9"/>
        <v>5.25</v>
      </c>
      <c r="AA71" s="15">
        <f t="shared" si="9"/>
        <v>1.4080000000000001</v>
      </c>
      <c r="AB71" s="15">
        <f t="shared" si="9"/>
        <v>14.030000000000001</v>
      </c>
      <c r="AC71" s="15">
        <f t="shared" si="9"/>
        <v>28.05</v>
      </c>
      <c r="AD71" s="15">
        <f t="shared" si="9"/>
        <v>18.1</v>
      </c>
      <c r="AE71" s="15">
        <f t="shared" si="9"/>
        <v>7.9</v>
      </c>
      <c r="AF71" s="15">
        <f t="shared" si="9"/>
        <v>8.4</v>
      </c>
    </row>
    <row r="72" spans="1:32" ht="25.5" customHeight="1">
      <c r="A72" s="6"/>
      <c r="B72" s="13" t="s">
        <v>32</v>
      </c>
      <c r="C72" s="6"/>
      <c r="D72" s="6"/>
      <c r="E72" s="14">
        <f aca="true" t="shared" si="10" ref="E72:AF72">E62+E71</f>
        <v>47.519999999999996</v>
      </c>
      <c r="F72" s="14">
        <f t="shared" si="10"/>
        <v>66.32</v>
      </c>
      <c r="G72" s="14">
        <f t="shared" si="10"/>
        <v>39.42</v>
      </c>
      <c r="H72" s="14">
        <f t="shared" si="10"/>
        <v>53.019999999999996</v>
      </c>
      <c r="I72" s="14">
        <f t="shared" si="10"/>
        <v>34.75</v>
      </c>
      <c r="J72" s="14">
        <f t="shared" si="10"/>
        <v>37.550000000000004</v>
      </c>
      <c r="K72" s="14">
        <f t="shared" si="10"/>
        <v>22.95</v>
      </c>
      <c r="L72" s="14">
        <f t="shared" si="10"/>
        <v>45.35</v>
      </c>
      <c r="M72" s="14">
        <f t="shared" si="10"/>
        <v>156.38</v>
      </c>
      <c r="N72" s="14">
        <f t="shared" si="10"/>
        <v>456.58</v>
      </c>
      <c r="O72" s="14">
        <f t="shared" si="10"/>
        <v>1234</v>
      </c>
      <c r="P72" s="15">
        <f t="shared" si="10"/>
        <v>1292.9</v>
      </c>
      <c r="Q72" s="15">
        <f t="shared" si="10"/>
        <v>161.5</v>
      </c>
      <c r="R72" s="15">
        <f t="shared" si="10"/>
        <v>366.59999999999997</v>
      </c>
      <c r="S72" s="15">
        <f t="shared" si="10"/>
        <v>544</v>
      </c>
      <c r="T72" s="15">
        <f t="shared" si="10"/>
        <v>392.15000000000003</v>
      </c>
      <c r="U72" s="15">
        <f t="shared" si="10"/>
        <v>102.69999999999999</v>
      </c>
      <c r="V72" s="15">
        <f t="shared" si="10"/>
        <v>108.32499999999999</v>
      </c>
      <c r="W72" s="15">
        <f t="shared" si="10"/>
        <v>15.219999999999999</v>
      </c>
      <c r="X72" s="15">
        <f t="shared" si="10"/>
        <v>15.93</v>
      </c>
      <c r="Y72" s="15">
        <f t="shared" si="10"/>
        <v>5.39</v>
      </c>
      <c r="Z72" s="15">
        <f t="shared" si="10"/>
        <v>5.5</v>
      </c>
      <c r="AA72" s="15">
        <f t="shared" si="10"/>
        <v>1.578</v>
      </c>
      <c r="AB72" s="15">
        <f t="shared" si="10"/>
        <v>14.370000000000001</v>
      </c>
      <c r="AC72" s="15">
        <f t="shared" si="10"/>
        <v>29.650000000000002</v>
      </c>
      <c r="AD72" s="15">
        <f t="shared" si="10"/>
        <v>20.1</v>
      </c>
      <c r="AE72" s="15">
        <f t="shared" si="10"/>
        <v>15.399999999999999</v>
      </c>
      <c r="AF72" s="15">
        <f t="shared" si="10"/>
        <v>18.1</v>
      </c>
    </row>
    <row r="73" spans="1:32" ht="232.5" customHeight="1">
      <c r="A73" s="70"/>
      <c r="B73" s="70"/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</row>
    <row r="74" spans="1:34" s="70" customFormat="1" ht="232.5" customHeight="1">
      <c r="A74" s="80"/>
      <c r="B74" s="80"/>
      <c r="C74" s="80"/>
      <c r="D74" s="80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  <c r="T74" s="80"/>
      <c r="U74" s="80"/>
      <c r="V74" s="80"/>
      <c r="W74" s="80"/>
      <c r="X74" s="80"/>
      <c r="Y74" s="80"/>
      <c r="Z74" s="80"/>
      <c r="AA74" s="80"/>
      <c r="AB74" s="80"/>
      <c r="AC74" s="80"/>
      <c r="AD74" s="80"/>
      <c r="AE74" s="80"/>
      <c r="AF74" s="80"/>
      <c r="AG74" s="80"/>
      <c r="AH74" s="80"/>
    </row>
    <row r="75" spans="1:32" ht="33" customHeight="1">
      <c r="A75" s="71" t="s">
        <v>36</v>
      </c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</row>
    <row r="76" spans="1:32" ht="26.25" customHeight="1">
      <c r="A76" s="70" t="s">
        <v>0</v>
      </c>
      <c r="B76" s="70"/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</row>
    <row r="77" spans="1:32" ht="32.25" customHeight="1">
      <c r="A77" s="74" t="s">
        <v>1</v>
      </c>
      <c r="B77" s="75" t="s">
        <v>2</v>
      </c>
      <c r="C77" s="74" t="s">
        <v>3</v>
      </c>
      <c r="D77" s="74"/>
      <c r="E77" s="74" t="s">
        <v>4</v>
      </c>
      <c r="F77" s="74"/>
      <c r="G77" s="74"/>
      <c r="H77" s="74"/>
      <c r="I77" s="74"/>
      <c r="J77" s="74"/>
      <c r="K77" s="74"/>
      <c r="L77" s="74"/>
      <c r="M77" s="74"/>
      <c r="N77" s="74"/>
      <c r="O77" s="74" t="s">
        <v>37</v>
      </c>
      <c r="P77" s="74"/>
      <c r="Q77" s="75" t="s">
        <v>6</v>
      </c>
      <c r="R77" s="75"/>
      <c r="S77" s="75"/>
      <c r="T77" s="75"/>
      <c r="U77" s="75"/>
      <c r="V77" s="75"/>
      <c r="W77" s="75"/>
      <c r="X77" s="75"/>
      <c r="Y77" s="72" t="s">
        <v>7</v>
      </c>
      <c r="Z77" s="72"/>
      <c r="AA77" s="72"/>
      <c r="AB77" s="72"/>
      <c r="AC77" s="72"/>
      <c r="AD77" s="72"/>
      <c r="AE77" s="72"/>
      <c r="AF77" s="72"/>
    </row>
    <row r="78" spans="1:32" ht="19.5" customHeight="1">
      <c r="A78" s="74"/>
      <c r="B78" s="75"/>
      <c r="C78" s="74" t="s">
        <v>8</v>
      </c>
      <c r="D78" s="74" t="s">
        <v>9</v>
      </c>
      <c r="E78" s="73" t="s">
        <v>10</v>
      </c>
      <c r="F78" s="73"/>
      <c r="G78" s="73"/>
      <c r="H78" s="73"/>
      <c r="I78" s="73" t="s">
        <v>11</v>
      </c>
      <c r="J78" s="73"/>
      <c r="K78" s="73"/>
      <c r="L78" s="73"/>
      <c r="M78" s="74" t="s">
        <v>12</v>
      </c>
      <c r="N78" s="74"/>
      <c r="O78" s="74" t="s">
        <v>8</v>
      </c>
      <c r="P78" s="75" t="s">
        <v>26</v>
      </c>
      <c r="Q78" s="72" t="s">
        <v>14</v>
      </c>
      <c r="R78" s="72"/>
      <c r="S78" s="72" t="s">
        <v>15</v>
      </c>
      <c r="T78" s="72"/>
      <c r="U78" s="72" t="s">
        <v>16</v>
      </c>
      <c r="V78" s="72"/>
      <c r="W78" s="72" t="s">
        <v>17</v>
      </c>
      <c r="X78" s="72"/>
      <c r="Y78" s="72" t="s">
        <v>18</v>
      </c>
      <c r="Z78" s="72"/>
      <c r="AA78" s="72" t="s">
        <v>19</v>
      </c>
      <c r="AB78" s="72"/>
      <c r="AC78" s="72" t="s">
        <v>20</v>
      </c>
      <c r="AD78" s="72"/>
      <c r="AE78" s="72" t="s">
        <v>21</v>
      </c>
      <c r="AF78" s="72"/>
    </row>
    <row r="79" spans="1:32" ht="17.25" customHeight="1">
      <c r="A79" s="74"/>
      <c r="B79" s="75"/>
      <c r="C79" s="74"/>
      <c r="D79" s="74"/>
      <c r="E79" s="73" t="s">
        <v>22</v>
      </c>
      <c r="F79" s="73"/>
      <c r="G79" s="74" t="s">
        <v>23</v>
      </c>
      <c r="H79" s="74"/>
      <c r="I79" s="73" t="s">
        <v>22</v>
      </c>
      <c r="J79" s="73"/>
      <c r="K79" s="74" t="s">
        <v>24</v>
      </c>
      <c r="L79" s="74"/>
      <c r="M79" s="74"/>
      <c r="N79" s="74"/>
      <c r="O79" s="74"/>
      <c r="P79" s="75"/>
      <c r="Q79" s="72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</row>
    <row r="80" spans="1:32" ht="30" customHeight="1">
      <c r="A80" s="74"/>
      <c r="B80" s="75"/>
      <c r="C80" s="74"/>
      <c r="D80" s="74"/>
      <c r="E80" s="3" t="s">
        <v>25</v>
      </c>
      <c r="F80" s="3" t="s">
        <v>26</v>
      </c>
      <c r="G80" s="3" t="s">
        <v>25</v>
      </c>
      <c r="H80" s="3" t="s">
        <v>26</v>
      </c>
      <c r="I80" s="3" t="s">
        <v>25</v>
      </c>
      <c r="J80" s="3" t="s">
        <v>26</v>
      </c>
      <c r="K80" s="3" t="s">
        <v>25</v>
      </c>
      <c r="L80" s="3" t="s">
        <v>26</v>
      </c>
      <c r="M80" s="3" t="s">
        <v>25</v>
      </c>
      <c r="N80" s="3" t="s">
        <v>26</v>
      </c>
      <c r="O80" s="74"/>
      <c r="P80" s="75"/>
      <c r="Q80" s="3" t="s">
        <v>25</v>
      </c>
      <c r="R80" s="3" t="s">
        <v>26</v>
      </c>
      <c r="S80" s="3" t="s">
        <v>25</v>
      </c>
      <c r="T80" s="3" t="s">
        <v>26</v>
      </c>
      <c r="U80" s="3" t="s">
        <v>25</v>
      </c>
      <c r="V80" s="3" t="s">
        <v>26</v>
      </c>
      <c r="W80" s="3" t="s">
        <v>25</v>
      </c>
      <c r="X80" s="3" t="s">
        <v>26</v>
      </c>
      <c r="Y80" s="3" t="s">
        <v>25</v>
      </c>
      <c r="Z80" s="3" t="s">
        <v>26</v>
      </c>
      <c r="AA80" s="3" t="s">
        <v>25</v>
      </c>
      <c r="AB80" s="3" t="s">
        <v>26</v>
      </c>
      <c r="AC80" s="3" t="s">
        <v>25</v>
      </c>
      <c r="AD80" s="3" t="s">
        <v>26</v>
      </c>
      <c r="AE80" s="3" t="s">
        <v>25</v>
      </c>
      <c r="AF80" s="3" t="s">
        <v>26</v>
      </c>
    </row>
    <row r="81" spans="1:32" ht="41.25" customHeight="1">
      <c r="A81" s="6">
        <v>359</v>
      </c>
      <c r="B81" s="7" t="s">
        <v>81</v>
      </c>
      <c r="C81" s="3">
        <v>150</v>
      </c>
      <c r="D81" s="3">
        <v>180</v>
      </c>
      <c r="E81" s="6">
        <v>9.9</v>
      </c>
      <c r="F81" s="6">
        <v>19.9</v>
      </c>
      <c r="G81" s="6">
        <v>9.9</v>
      </c>
      <c r="H81" s="6">
        <v>19.9</v>
      </c>
      <c r="I81" s="6">
        <v>13.9</v>
      </c>
      <c r="J81" s="6">
        <v>27.8</v>
      </c>
      <c r="K81" s="6">
        <v>13.9</v>
      </c>
      <c r="L81" s="6">
        <v>27.8</v>
      </c>
      <c r="M81" s="6">
        <v>13.5</v>
      </c>
      <c r="N81" s="6">
        <v>27</v>
      </c>
      <c r="O81" s="6">
        <v>219</v>
      </c>
      <c r="P81" s="5">
        <v>438</v>
      </c>
      <c r="Q81" s="5">
        <v>131</v>
      </c>
      <c r="R81" s="5">
        <v>262</v>
      </c>
      <c r="S81" s="5">
        <v>78</v>
      </c>
      <c r="T81" s="5">
        <v>156</v>
      </c>
      <c r="U81" s="5">
        <v>13</v>
      </c>
      <c r="V81" s="5">
        <v>26</v>
      </c>
      <c r="W81" s="5">
        <v>0.9</v>
      </c>
      <c r="X81" s="5">
        <v>1.8</v>
      </c>
      <c r="Y81" s="5">
        <v>0.17</v>
      </c>
      <c r="Z81" s="5">
        <v>0.34</v>
      </c>
      <c r="AA81" s="5">
        <v>0.08</v>
      </c>
      <c r="AB81" s="5">
        <v>0.16</v>
      </c>
      <c r="AC81" s="5">
        <v>0</v>
      </c>
      <c r="AD81" s="5">
        <v>0</v>
      </c>
      <c r="AE81" s="5">
        <v>1.7</v>
      </c>
      <c r="AF81" s="5">
        <v>3.4</v>
      </c>
    </row>
    <row r="82" spans="1:32" ht="33.75" customHeight="1">
      <c r="A82" s="3">
        <v>268</v>
      </c>
      <c r="B82" s="7" t="s">
        <v>82</v>
      </c>
      <c r="C82" s="6">
        <v>100</v>
      </c>
      <c r="D82" s="6">
        <v>150</v>
      </c>
      <c r="E82" s="6">
        <v>0.6</v>
      </c>
      <c r="F82" s="1">
        <v>0.6</v>
      </c>
      <c r="G82" s="6">
        <v>0.6</v>
      </c>
      <c r="H82" s="6">
        <v>0.6</v>
      </c>
      <c r="I82" s="6">
        <v>1</v>
      </c>
      <c r="J82" s="6">
        <v>1</v>
      </c>
      <c r="K82" s="6">
        <v>1</v>
      </c>
      <c r="L82" s="6">
        <v>1</v>
      </c>
      <c r="M82" s="6">
        <v>3.1</v>
      </c>
      <c r="N82" s="6">
        <v>3.1</v>
      </c>
      <c r="O82" s="6">
        <v>30</v>
      </c>
      <c r="P82" s="5">
        <v>30</v>
      </c>
      <c r="Q82" s="5">
        <v>8</v>
      </c>
      <c r="R82" s="5">
        <v>8</v>
      </c>
      <c r="S82" s="5">
        <v>40</v>
      </c>
      <c r="T82" s="5">
        <v>40</v>
      </c>
      <c r="U82" s="5">
        <v>6</v>
      </c>
      <c r="V82" s="5">
        <v>6</v>
      </c>
      <c r="W82" s="5">
        <v>0.2</v>
      </c>
      <c r="X82" s="5">
        <v>0.2</v>
      </c>
      <c r="Y82" s="5">
        <v>0.01</v>
      </c>
      <c r="Z82" s="5">
        <v>0.01</v>
      </c>
      <c r="AA82" s="5">
        <v>0.01</v>
      </c>
      <c r="AB82" s="5">
        <v>0.01</v>
      </c>
      <c r="AC82" s="5">
        <v>1</v>
      </c>
      <c r="AD82" s="5">
        <v>1</v>
      </c>
      <c r="AE82" s="5">
        <v>0</v>
      </c>
      <c r="AF82" s="5">
        <v>0</v>
      </c>
    </row>
    <row r="83" spans="1:32" ht="39.75" customHeight="1">
      <c r="A83" s="22"/>
      <c r="B83" s="47" t="s">
        <v>114</v>
      </c>
      <c r="C83" s="6">
        <v>80</v>
      </c>
      <c r="D83" s="6">
        <v>80</v>
      </c>
      <c r="E83" s="6">
        <v>5.6</v>
      </c>
      <c r="F83" s="6">
        <v>5.6</v>
      </c>
      <c r="G83" s="6">
        <v>5.6</v>
      </c>
      <c r="H83" s="6">
        <v>5.6</v>
      </c>
      <c r="I83" s="6">
        <v>44</v>
      </c>
      <c r="J83" s="6">
        <v>44</v>
      </c>
      <c r="K83" s="17">
        <v>44</v>
      </c>
      <c r="L83" s="6">
        <v>44</v>
      </c>
      <c r="M83" s="6">
        <v>26</v>
      </c>
      <c r="N83" s="6">
        <v>26</v>
      </c>
      <c r="O83" s="6">
        <v>530</v>
      </c>
      <c r="P83" s="5">
        <v>530</v>
      </c>
      <c r="Q83" s="5">
        <v>0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0</v>
      </c>
      <c r="AB83" s="5">
        <v>0</v>
      </c>
      <c r="AC83" s="5">
        <v>0</v>
      </c>
      <c r="AD83" s="5">
        <v>0</v>
      </c>
      <c r="AE83" s="5">
        <v>0</v>
      </c>
      <c r="AF83" s="12">
        <v>0</v>
      </c>
    </row>
    <row r="84" spans="1:32" ht="20.25" customHeight="1">
      <c r="A84" s="6"/>
      <c r="B84" s="7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5"/>
      <c r="AF84" s="5"/>
    </row>
    <row r="85" spans="1:32" ht="36.75" customHeight="1">
      <c r="A85" s="30">
        <v>408</v>
      </c>
      <c r="B85" s="42" t="s">
        <v>83</v>
      </c>
      <c r="C85" s="30">
        <v>200</v>
      </c>
      <c r="D85" s="30">
        <v>200</v>
      </c>
      <c r="E85" s="30">
        <v>0.1</v>
      </c>
      <c r="F85" s="30">
        <v>0.1</v>
      </c>
      <c r="G85" s="30">
        <v>0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15.2</v>
      </c>
      <c r="N85" s="30">
        <v>15.2</v>
      </c>
      <c r="O85" s="30">
        <v>59</v>
      </c>
      <c r="P85" s="43">
        <v>59</v>
      </c>
      <c r="Q85" s="43">
        <v>181</v>
      </c>
      <c r="R85" s="43">
        <v>181</v>
      </c>
      <c r="S85" s="43">
        <v>11</v>
      </c>
      <c r="T85" s="43">
        <v>11</v>
      </c>
      <c r="U85" s="43">
        <v>136.5</v>
      </c>
      <c r="V85" s="2">
        <v>136.5</v>
      </c>
      <c r="W85" s="43">
        <v>0.15</v>
      </c>
      <c r="X85" s="44">
        <v>0.15</v>
      </c>
      <c r="Y85" s="45">
        <v>0.04</v>
      </c>
      <c r="Z85" s="45">
        <v>0.04</v>
      </c>
      <c r="AA85" s="46">
        <v>0.2</v>
      </c>
      <c r="AB85" s="45">
        <v>0.2</v>
      </c>
      <c r="AC85" s="44">
        <v>1.5</v>
      </c>
      <c r="AD85" s="44">
        <v>1.5</v>
      </c>
      <c r="AE85" s="44">
        <v>0.15</v>
      </c>
      <c r="AF85" s="44">
        <v>0.15</v>
      </c>
    </row>
    <row r="86" spans="1:32" ht="36.75" customHeight="1">
      <c r="A86" s="8">
        <v>588</v>
      </c>
      <c r="B86" s="7" t="s">
        <v>65</v>
      </c>
      <c r="C86" s="6">
        <v>35</v>
      </c>
      <c r="D86" s="6">
        <v>70</v>
      </c>
      <c r="E86" s="6">
        <v>2.8</v>
      </c>
      <c r="F86" s="6">
        <v>5.6</v>
      </c>
      <c r="G86" s="6">
        <v>0</v>
      </c>
      <c r="H86" s="6">
        <v>0</v>
      </c>
      <c r="I86" s="6">
        <v>0.9</v>
      </c>
      <c r="J86" s="6">
        <v>1.8</v>
      </c>
      <c r="K86" s="6">
        <v>1.2</v>
      </c>
      <c r="L86" s="6">
        <v>1.2</v>
      </c>
      <c r="M86" s="6">
        <v>18.7</v>
      </c>
      <c r="N86" s="6">
        <v>37.4</v>
      </c>
      <c r="O86" s="6">
        <v>95</v>
      </c>
      <c r="P86" s="5">
        <v>109.2</v>
      </c>
      <c r="Q86" s="5">
        <v>18</v>
      </c>
      <c r="R86" s="5">
        <v>18</v>
      </c>
      <c r="S86" s="5">
        <v>58</v>
      </c>
      <c r="T86" s="5">
        <v>58</v>
      </c>
      <c r="U86" s="5">
        <v>24</v>
      </c>
      <c r="V86" s="5">
        <v>24</v>
      </c>
      <c r="W86" s="5">
        <v>1.12</v>
      </c>
      <c r="X86" s="5">
        <v>1.12</v>
      </c>
      <c r="Y86" s="5">
        <v>0.1</v>
      </c>
      <c r="Z86" s="5">
        <v>0.1</v>
      </c>
      <c r="AA86" s="5">
        <v>0.05</v>
      </c>
      <c r="AB86" s="5">
        <v>0.05</v>
      </c>
      <c r="AC86" s="5">
        <v>0</v>
      </c>
      <c r="AD86" s="5">
        <v>0</v>
      </c>
      <c r="AE86" s="5">
        <v>1</v>
      </c>
      <c r="AF86" s="5">
        <v>1</v>
      </c>
    </row>
    <row r="87" spans="1:32" ht="36.75" customHeight="1">
      <c r="A87" s="6"/>
      <c r="B87" s="13" t="s">
        <v>38</v>
      </c>
      <c r="C87" s="6"/>
      <c r="D87" s="6"/>
      <c r="E87" s="14">
        <f aca="true" t="shared" si="11" ref="E87:AF87">SUM(E81:E86)</f>
        <v>19.000000000000004</v>
      </c>
      <c r="F87" s="14">
        <f t="shared" si="11"/>
        <v>31.800000000000004</v>
      </c>
      <c r="G87" s="14">
        <f t="shared" si="11"/>
        <v>16.1</v>
      </c>
      <c r="H87" s="14">
        <f t="shared" si="11"/>
        <v>26.1</v>
      </c>
      <c r="I87" s="14">
        <f t="shared" si="11"/>
        <v>59.8</v>
      </c>
      <c r="J87" s="14">
        <f t="shared" si="11"/>
        <v>74.6</v>
      </c>
      <c r="K87" s="14">
        <f t="shared" si="11"/>
        <v>60.1</v>
      </c>
      <c r="L87" s="14">
        <f t="shared" si="11"/>
        <v>74</v>
      </c>
      <c r="M87" s="14">
        <f t="shared" si="11"/>
        <v>76.5</v>
      </c>
      <c r="N87" s="14">
        <f t="shared" si="11"/>
        <v>108.69999999999999</v>
      </c>
      <c r="O87" s="14">
        <f t="shared" si="11"/>
        <v>933</v>
      </c>
      <c r="P87" s="15">
        <f t="shared" si="11"/>
        <v>1166.2</v>
      </c>
      <c r="Q87" s="15">
        <f t="shared" si="11"/>
        <v>338</v>
      </c>
      <c r="R87" s="15">
        <f t="shared" si="11"/>
        <v>469</v>
      </c>
      <c r="S87" s="15">
        <f t="shared" si="11"/>
        <v>187</v>
      </c>
      <c r="T87" s="15">
        <f t="shared" si="11"/>
        <v>265</v>
      </c>
      <c r="U87" s="15">
        <f t="shared" si="11"/>
        <v>179.5</v>
      </c>
      <c r="V87" s="15">
        <f t="shared" si="11"/>
        <v>192.5</v>
      </c>
      <c r="W87" s="15">
        <f t="shared" si="11"/>
        <v>2.37</v>
      </c>
      <c r="X87" s="15">
        <f t="shared" si="11"/>
        <v>3.27</v>
      </c>
      <c r="Y87" s="15">
        <f t="shared" si="11"/>
        <v>0.32000000000000006</v>
      </c>
      <c r="Z87" s="15">
        <f t="shared" si="11"/>
        <v>0.49</v>
      </c>
      <c r="AA87" s="15">
        <f t="shared" si="11"/>
        <v>0.34</v>
      </c>
      <c r="AB87" s="15">
        <f t="shared" si="11"/>
        <v>0.42</v>
      </c>
      <c r="AC87" s="15">
        <f t="shared" si="11"/>
        <v>2.5</v>
      </c>
      <c r="AD87" s="15">
        <f t="shared" si="11"/>
        <v>2.5</v>
      </c>
      <c r="AE87" s="19">
        <f t="shared" si="11"/>
        <v>2.8499999999999996</v>
      </c>
      <c r="AF87" s="19">
        <f t="shared" si="11"/>
        <v>4.55</v>
      </c>
    </row>
    <row r="88" spans="1:32" s="48" customFormat="1" ht="24" customHeight="1">
      <c r="A88" s="70" t="s">
        <v>29</v>
      </c>
      <c r="B88" s="70"/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</row>
    <row r="89" spans="1:32" s="48" customFormat="1" ht="43.5" customHeight="1">
      <c r="A89" s="6">
        <v>110</v>
      </c>
      <c r="B89" s="7" t="s">
        <v>84</v>
      </c>
      <c r="C89" s="6">
        <v>200</v>
      </c>
      <c r="D89" s="6">
        <v>250</v>
      </c>
      <c r="E89" s="6">
        <v>6.5</v>
      </c>
      <c r="F89" s="6">
        <v>7.8</v>
      </c>
      <c r="G89" s="6">
        <v>5.2</v>
      </c>
      <c r="H89" s="6">
        <v>5.2</v>
      </c>
      <c r="I89" s="17">
        <v>5.4</v>
      </c>
      <c r="J89" s="17">
        <v>6.5</v>
      </c>
      <c r="K89" s="6">
        <v>3.1</v>
      </c>
      <c r="L89" s="6">
        <v>3.1</v>
      </c>
      <c r="M89" s="6">
        <v>22.3</v>
      </c>
      <c r="N89" s="6">
        <v>26.7</v>
      </c>
      <c r="O89" s="6">
        <v>230.9</v>
      </c>
      <c r="P89" s="5">
        <v>277.1</v>
      </c>
      <c r="Q89" s="5">
        <v>36.4</v>
      </c>
      <c r="R89" s="5">
        <v>39.8</v>
      </c>
      <c r="S89" s="5">
        <v>185.2</v>
      </c>
      <c r="T89" s="5">
        <v>229.7</v>
      </c>
      <c r="U89" s="5">
        <v>1.9</v>
      </c>
      <c r="V89" s="5">
        <v>24</v>
      </c>
      <c r="W89" s="5">
        <v>2</v>
      </c>
      <c r="X89" s="5">
        <v>2.3</v>
      </c>
      <c r="Y89" s="5">
        <v>0.01</v>
      </c>
      <c r="Z89" s="5">
        <v>0.03</v>
      </c>
      <c r="AA89" s="5">
        <v>0.01</v>
      </c>
      <c r="AB89" s="5">
        <v>0.018</v>
      </c>
      <c r="AC89" s="5">
        <v>12.6</v>
      </c>
      <c r="AD89" s="5">
        <v>15.3</v>
      </c>
      <c r="AE89" s="5">
        <v>1.2</v>
      </c>
      <c r="AF89" s="5">
        <v>1.5</v>
      </c>
    </row>
    <row r="90" spans="1:32" s="48" customFormat="1" ht="55.5" customHeight="1">
      <c r="A90" s="3">
        <v>48</v>
      </c>
      <c r="B90" s="7" t="s">
        <v>122</v>
      </c>
      <c r="C90" s="3">
        <v>150</v>
      </c>
      <c r="D90" s="3">
        <v>180</v>
      </c>
      <c r="E90" s="6">
        <v>10.8</v>
      </c>
      <c r="F90" s="6">
        <v>16.2</v>
      </c>
      <c r="G90" s="6">
        <v>10.8</v>
      </c>
      <c r="H90" s="6">
        <v>16.2</v>
      </c>
      <c r="I90" s="6">
        <v>7</v>
      </c>
      <c r="J90" s="6">
        <v>10.5</v>
      </c>
      <c r="K90" s="6">
        <v>0</v>
      </c>
      <c r="L90" s="6">
        <v>0</v>
      </c>
      <c r="M90" s="6">
        <v>0.6</v>
      </c>
      <c r="N90" s="6">
        <v>0.8</v>
      </c>
      <c r="O90" s="6">
        <v>212</v>
      </c>
      <c r="P90" s="5">
        <v>275.6</v>
      </c>
      <c r="Q90" s="5">
        <v>10</v>
      </c>
      <c r="R90" s="5">
        <v>10.4</v>
      </c>
      <c r="S90" s="5">
        <v>110</v>
      </c>
      <c r="T90" s="5">
        <v>114.8</v>
      </c>
      <c r="U90" s="5">
        <v>7</v>
      </c>
      <c r="V90" s="5">
        <v>7.5</v>
      </c>
      <c r="W90" s="5">
        <v>1.5</v>
      </c>
      <c r="X90" s="5">
        <v>1.9</v>
      </c>
      <c r="Y90" s="5">
        <v>0.36</v>
      </c>
      <c r="Z90" s="5">
        <v>0.4</v>
      </c>
      <c r="AA90" s="5">
        <v>0.18</v>
      </c>
      <c r="AB90" s="5">
        <v>0.2</v>
      </c>
      <c r="AC90" s="5">
        <v>0</v>
      </c>
      <c r="AD90" s="5">
        <v>0</v>
      </c>
      <c r="AE90" s="5">
        <v>2.3</v>
      </c>
      <c r="AF90" s="5">
        <v>2.4</v>
      </c>
    </row>
    <row r="91" spans="1:34" s="48" customFormat="1" ht="37.5" customHeight="1">
      <c r="A91" s="6"/>
      <c r="B91" s="7" t="s">
        <v>85</v>
      </c>
      <c r="C91" s="6">
        <v>200</v>
      </c>
      <c r="D91" s="6">
        <v>250</v>
      </c>
      <c r="E91" s="6">
        <v>1.5</v>
      </c>
      <c r="F91" s="6">
        <v>1.5</v>
      </c>
      <c r="G91" s="6">
        <v>1.5</v>
      </c>
      <c r="H91" s="6">
        <v>1.5</v>
      </c>
      <c r="I91" s="6">
        <v>0.5</v>
      </c>
      <c r="J91" s="6">
        <v>0.5</v>
      </c>
      <c r="K91" s="6">
        <v>0.5</v>
      </c>
      <c r="L91" s="6">
        <v>0.5</v>
      </c>
      <c r="M91" s="6">
        <v>21</v>
      </c>
      <c r="N91" s="6">
        <v>21</v>
      </c>
      <c r="O91" s="6">
        <v>96</v>
      </c>
      <c r="P91" s="5">
        <v>102</v>
      </c>
      <c r="Q91" s="5">
        <v>0.8</v>
      </c>
      <c r="R91" s="5">
        <v>0.9</v>
      </c>
      <c r="S91" s="5">
        <v>3.5</v>
      </c>
      <c r="T91" s="5">
        <v>4.2</v>
      </c>
      <c r="U91" s="5">
        <v>11</v>
      </c>
      <c r="V91" s="5">
        <v>14</v>
      </c>
      <c r="W91" s="5">
        <v>0.1</v>
      </c>
      <c r="X91" s="5">
        <v>0.15</v>
      </c>
      <c r="Y91" s="5">
        <v>2.7</v>
      </c>
      <c r="Z91" s="5">
        <v>2.9</v>
      </c>
      <c r="AA91" s="5">
        <v>28</v>
      </c>
      <c r="AB91" s="5">
        <v>3.1</v>
      </c>
      <c r="AC91" s="5">
        <v>11</v>
      </c>
      <c r="AD91" s="5">
        <v>3</v>
      </c>
      <c r="AE91" s="5">
        <v>4.5</v>
      </c>
      <c r="AF91" s="5">
        <v>5.1</v>
      </c>
      <c r="AG91" s="5"/>
      <c r="AH91" s="5"/>
    </row>
    <row r="92" spans="1:33" s="48" customFormat="1" ht="42.75" customHeight="1">
      <c r="A92" s="6">
        <v>430</v>
      </c>
      <c r="B92" s="7" t="s">
        <v>64</v>
      </c>
      <c r="C92" s="6">
        <v>200</v>
      </c>
      <c r="D92" s="6">
        <v>215</v>
      </c>
      <c r="E92" s="6">
        <v>0.1</v>
      </c>
      <c r="F92" s="6">
        <v>0.1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15.2</v>
      </c>
      <c r="N92" s="6">
        <v>15.2</v>
      </c>
      <c r="O92" s="6">
        <v>59</v>
      </c>
      <c r="P92" s="5">
        <v>59</v>
      </c>
      <c r="Q92" s="5">
        <v>181</v>
      </c>
      <c r="R92" s="5">
        <v>181</v>
      </c>
      <c r="S92" s="5">
        <v>11</v>
      </c>
      <c r="T92" s="5">
        <v>11</v>
      </c>
      <c r="U92" s="5">
        <v>136.5</v>
      </c>
      <c r="V92" s="5">
        <v>136.5</v>
      </c>
      <c r="W92" s="5">
        <v>0.15</v>
      </c>
      <c r="X92" s="5">
        <v>0.15</v>
      </c>
      <c r="Y92" s="5">
        <v>0.04</v>
      </c>
      <c r="Z92" s="5">
        <v>0.04</v>
      </c>
      <c r="AA92" s="5">
        <v>0.2</v>
      </c>
      <c r="AB92" s="5">
        <v>0.2</v>
      </c>
      <c r="AC92" s="5">
        <v>1.5</v>
      </c>
      <c r="AD92" s="5">
        <v>1.5</v>
      </c>
      <c r="AE92" s="5">
        <v>0.15</v>
      </c>
      <c r="AF92" s="5">
        <v>0.15</v>
      </c>
      <c r="AG92" s="49"/>
    </row>
    <row r="93" spans="1:32" s="48" customFormat="1" ht="43.5" customHeight="1">
      <c r="A93" s="6"/>
      <c r="B93" s="7"/>
      <c r="C93" s="6"/>
      <c r="D93" s="6"/>
      <c r="E93" s="6"/>
      <c r="F93" s="6"/>
      <c r="G93" s="6"/>
      <c r="H93" s="6"/>
      <c r="I93" s="6"/>
      <c r="J93" s="6"/>
      <c r="K93" s="6"/>
      <c r="L93" s="6"/>
      <c r="M93" s="17"/>
      <c r="N93" s="17"/>
      <c r="O93" s="6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</row>
    <row r="94" spans="1:32" s="48" customFormat="1" ht="42" customHeight="1">
      <c r="A94" s="8">
        <v>588</v>
      </c>
      <c r="B94" s="7" t="s">
        <v>86</v>
      </c>
      <c r="C94" s="6">
        <v>35</v>
      </c>
      <c r="D94" s="6">
        <v>70</v>
      </c>
      <c r="E94" s="6">
        <v>2.8</v>
      </c>
      <c r="F94" s="6">
        <v>5.6</v>
      </c>
      <c r="G94" s="6">
        <v>0</v>
      </c>
      <c r="H94" s="6">
        <v>0</v>
      </c>
      <c r="I94" s="6">
        <v>0.9</v>
      </c>
      <c r="J94" s="6">
        <v>1.8</v>
      </c>
      <c r="K94" s="6">
        <v>1.2</v>
      </c>
      <c r="L94" s="6">
        <v>1.2</v>
      </c>
      <c r="M94" s="6">
        <v>18.7</v>
      </c>
      <c r="N94" s="6">
        <v>37.4</v>
      </c>
      <c r="O94" s="6">
        <v>95</v>
      </c>
      <c r="P94" s="5">
        <v>109.2</v>
      </c>
      <c r="Q94" s="5">
        <v>18</v>
      </c>
      <c r="R94" s="5">
        <v>18</v>
      </c>
      <c r="S94" s="5">
        <v>58</v>
      </c>
      <c r="T94" s="5">
        <v>58</v>
      </c>
      <c r="U94" s="5">
        <v>24</v>
      </c>
      <c r="V94" s="5">
        <v>24</v>
      </c>
      <c r="W94" s="5">
        <v>1.12</v>
      </c>
      <c r="X94" s="5">
        <v>1.12</v>
      </c>
      <c r="Y94" s="5">
        <v>0.1</v>
      </c>
      <c r="Z94" s="5">
        <v>0.1</v>
      </c>
      <c r="AA94" s="5">
        <v>0.05</v>
      </c>
      <c r="AB94" s="5">
        <v>0.05</v>
      </c>
      <c r="AC94" s="5">
        <v>0</v>
      </c>
      <c r="AD94" s="5">
        <v>0</v>
      </c>
      <c r="AE94" s="5">
        <v>1</v>
      </c>
      <c r="AF94" s="5">
        <v>1</v>
      </c>
    </row>
    <row r="95" spans="1:32" s="48" customFormat="1" ht="27" customHeight="1" hidden="1">
      <c r="A95" s="6"/>
      <c r="B95" s="7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</row>
    <row r="96" spans="1:32" s="48" customFormat="1" ht="36.75" customHeight="1">
      <c r="A96" s="6"/>
      <c r="B96" s="13" t="s">
        <v>39</v>
      </c>
      <c r="C96" s="6"/>
      <c r="D96" s="6"/>
      <c r="E96" s="14">
        <f aca="true" t="shared" si="12" ref="E96:AF96">E89+E90+E91+E92+E93+E94+E95</f>
        <v>21.700000000000003</v>
      </c>
      <c r="F96" s="14">
        <f t="shared" si="12"/>
        <v>31.200000000000003</v>
      </c>
      <c r="G96" s="14">
        <f t="shared" si="12"/>
        <v>17.5</v>
      </c>
      <c r="H96" s="14">
        <f t="shared" si="12"/>
        <v>22.9</v>
      </c>
      <c r="I96" s="14">
        <f t="shared" si="12"/>
        <v>13.8</v>
      </c>
      <c r="J96" s="14">
        <f t="shared" si="12"/>
        <v>19.3</v>
      </c>
      <c r="K96" s="14">
        <f t="shared" si="12"/>
        <v>4.8</v>
      </c>
      <c r="L96" s="14">
        <f t="shared" si="12"/>
        <v>4.8</v>
      </c>
      <c r="M96" s="14">
        <f t="shared" si="12"/>
        <v>77.80000000000001</v>
      </c>
      <c r="N96" s="14">
        <f t="shared" si="12"/>
        <v>101.1</v>
      </c>
      <c r="O96" s="14">
        <f t="shared" si="12"/>
        <v>692.9</v>
      </c>
      <c r="P96" s="15">
        <f t="shared" si="12"/>
        <v>822.9000000000001</v>
      </c>
      <c r="Q96" s="15">
        <f t="shared" si="12"/>
        <v>246.2</v>
      </c>
      <c r="R96" s="15">
        <f t="shared" si="12"/>
        <v>250.1</v>
      </c>
      <c r="S96" s="15">
        <f t="shared" si="12"/>
        <v>367.7</v>
      </c>
      <c r="T96" s="15">
        <f t="shared" si="12"/>
        <v>417.7</v>
      </c>
      <c r="U96" s="15">
        <f t="shared" si="12"/>
        <v>180.4</v>
      </c>
      <c r="V96" s="15">
        <f t="shared" si="12"/>
        <v>206</v>
      </c>
      <c r="W96" s="15">
        <f t="shared" si="12"/>
        <v>4.87</v>
      </c>
      <c r="X96" s="15">
        <f t="shared" si="12"/>
        <v>5.62</v>
      </c>
      <c r="Y96" s="15">
        <f t="shared" si="12"/>
        <v>3.2100000000000004</v>
      </c>
      <c r="Z96" s="15">
        <f t="shared" si="12"/>
        <v>3.47</v>
      </c>
      <c r="AA96" s="15">
        <f t="shared" si="12"/>
        <v>28.44</v>
      </c>
      <c r="AB96" s="15">
        <f t="shared" si="12"/>
        <v>3.568</v>
      </c>
      <c r="AC96" s="15">
        <f t="shared" si="12"/>
        <v>25.1</v>
      </c>
      <c r="AD96" s="15">
        <f t="shared" si="12"/>
        <v>19.8</v>
      </c>
      <c r="AE96" s="15">
        <f t="shared" si="12"/>
        <v>9.15</v>
      </c>
      <c r="AF96" s="15">
        <f t="shared" si="12"/>
        <v>10.15</v>
      </c>
    </row>
    <row r="97" spans="1:32" s="48" customFormat="1" ht="23.25" customHeight="1">
      <c r="A97" s="6"/>
      <c r="B97" s="13" t="s">
        <v>32</v>
      </c>
      <c r="C97" s="6"/>
      <c r="D97" s="6"/>
      <c r="E97" s="14">
        <f aca="true" t="shared" si="13" ref="E97:AF97">E87+E96</f>
        <v>40.7</v>
      </c>
      <c r="F97" s="14">
        <f t="shared" si="13"/>
        <v>63.00000000000001</v>
      </c>
      <c r="G97" s="14">
        <f t="shared" si="13"/>
        <v>33.6</v>
      </c>
      <c r="H97" s="14">
        <f t="shared" si="13"/>
        <v>49</v>
      </c>
      <c r="I97" s="14">
        <f t="shared" si="13"/>
        <v>73.6</v>
      </c>
      <c r="J97" s="14">
        <f t="shared" si="13"/>
        <v>93.89999999999999</v>
      </c>
      <c r="K97" s="14">
        <f t="shared" si="13"/>
        <v>64.9</v>
      </c>
      <c r="L97" s="14">
        <f t="shared" si="13"/>
        <v>78.8</v>
      </c>
      <c r="M97" s="14">
        <f t="shared" si="13"/>
        <v>154.3</v>
      </c>
      <c r="N97" s="14">
        <f t="shared" si="13"/>
        <v>209.79999999999998</v>
      </c>
      <c r="O97" s="14">
        <f t="shared" si="13"/>
        <v>1625.9</v>
      </c>
      <c r="P97" s="15">
        <f t="shared" si="13"/>
        <v>1989.1000000000001</v>
      </c>
      <c r="Q97" s="15">
        <f t="shared" si="13"/>
        <v>584.2</v>
      </c>
      <c r="R97" s="15">
        <f t="shared" si="13"/>
        <v>719.1</v>
      </c>
      <c r="S97" s="15">
        <f t="shared" si="13"/>
        <v>554.7</v>
      </c>
      <c r="T97" s="15">
        <f t="shared" si="13"/>
        <v>682.7</v>
      </c>
      <c r="U97" s="15">
        <f t="shared" si="13"/>
        <v>359.9</v>
      </c>
      <c r="V97" s="15">
        <f t="shared" si="13"/>
        <v>398.5</v>
      </c>
      <c r="W97" s="15">
        <f t="shared" si="13"/>
        <v>7.24</v>
      </c>
      <c r="X97" s="15">
        <f t="shared" si="13"/>
        <v>8.89</v>
      </c>
      <c r="Y97" s="15">
        <f t="shared" si="13"/>
        <v>3.5300000000000002</v>
      </c>
      <c r="Z97" s="15">
        <f t="shared" si="13"/>
        <v>3.96</v>
      </c>
      <c r="AA97" s="15">
        <f t="shared" si="13"/>
        <v>28.78</v>
      </c>
      <c r="AB97" s="15">
        <f t="shared" si="13"/>
        <v>3.988</v>
      </c>
      <c r="AC97" s="15">
        <f t="shared" si="13"/>
        <v>27.6</v>
      </c>
      <c r="AD97" s="15">
        <f t="shared" si="13"/>
        <v>22.3</v>
      </c>
      <c r="AE97" s="15">
        <f t="shared" si="13"/>
        <v>12</v>
      </c>
      <c r="AF97" s="15">
        <f t="shared" si="13"/>
        <v>14.7</v>
      </c>
    </row>
    <row r="98" spans="1:32" s="48" customFormat="1" ht="184.5" customHeight="1">
      <c r="A98" s="34"/>
      <c r="B98" s="50"/>
      <c r="C98" s="34"/>
      <c r="D98" s="34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41"/>
    </row>
    <row r="99" spans="1:32" ht="21.75" customHeight="1">
      <c r="A99" s="71" t="s">
        <v>40</v>
      </c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</row>
    <row r="100" spans="1:32" ht="21" customHeight="1">
      <c r="A100" s="70" t="s">
        <v>0</v>
      </c>
      <c r="B100" s="70"/>
      <c r="C100" s="70"/>
      <c r="D100" s="70"/>
      <c r="E100" s="70"/>
      <c r="F100" s="70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</row>
    <row r="101" spans="1:32" ht="27" customHeight="1">
      <c r="A101" s="74" t="s">
        <v>1</v>
      </c>
      <c r="B101" s="75" t="s">
        <v>2</v>
      </c>
      <c r="C101" s="74" t="s">
        <v>3</v>
      </c>
      <c r="D101" s="74"/>
      <c r="E101" s="74" t="s">
        <v>4</v>
      </c>
      <c r="F101" s="74"/>
      <c r="G101" s="74"/>
      <c r="H101" s="74"/>
      <c r="I101" s="74"/>
      <c r="J101" s="74"/>
      <c r="K101" s="74"/>
      <c r="L101" s="74"/>
      <c r="M101" s="74"/>
      <c r="N101" s="74"/>
      <c r="O101" s="74" t="s">
        <v>41</v>
      </c>
      <c r="P101" s="74"/>
      <c r="Q101" s="75" t="s">
        <v>6</v>
      </c>
      <c r="R101" s="75"/>
      <c r="S101" s="75"/>
      <c r="T101" s="75"/>
      <c r="U101" s="75"/>
      <c r="V101" s="75"/>
      <c r="W101" s="75"/>
      <c r="X101" s="75"/>
      <c r="Y101" s="72" t="s">
        <v>7</v>
      </c>
      <c r="Z101" s="72"/>
      <c r="AA101" s="72"/>
      <c r="AB101" s="72"/>
      <c r="AC101" s="72"/>
      <c r="AD101" s="72"/>
      <c r="AE101" s="72"/>
      <c r="AF101" s="72"/>
    </row>
    <row r="102" spans="1:32" ht="12" customHeight="1">
      <c r="A102" s="74"/>
      <c r="B102" s="75"/>
      <c r="C102" s="74" t="s">
        <v>8</v>
      </c>
      <c r="D102" s="74" t="s">
        <v>9</v>
      </c>
      <c r="E102" s="73" t="s">
        <v>10</v>
      </c>
      <c r="F102" s="73"/>
      <c r="G102" s="73"/>
      <c r="H102" s="73"/>
      <c r="I102" s="73" t="s">
        <v>11</v>
      </c>
      <c r="J102" s="73"/>
      <c r="K102" s="73"/>
      <c r="L102" s="73"/>
      <c r="M102" s="74" t="s">
        <v>12</v>
      </c>
      <c r="N102" s="74"/>
      <c r="O102" s="74"/>
      <c r="P102" s="74"/>
      <c r="Q102" s="72" t="s">
        <v>14</v>
      </c>
      <c r="R102" s="72"/>
      <c r="S102" s="72" t="s">
        <v>15</v>
      </c>
      <c r="T102" s="72"/>
      <c r="U102" s="72" t="s">
        <v>16</v>
      </c>
      <c r="V102" s="72"/>
      <c r="W102" s="72" t="s">
        <v>17</v>
      </c>
      <c r="X102" s="72"/>
      <c r="Y102" s="72" t="s">
        <v>18</v>
      </c>
      <c r="Z102" s="72"/>
      <c r="AA102" s="72" t="s">
        <v>19</v>
      </c>
      <c r="AB102" s="72"/>
      <c r="AC102" s="72" t="s">
        <v>20</v>
      </c>
      <c r="AD102" s="72"/>
      <c r="AE102" s="72" t="s">
        <v>21</v>
      </c>
      <c r="AF102" s="72"/>
    </row>
    <row r="103" spans="1:32" ht="12" customHeight="1">
      <c r="A103" s="74"/>
      <c r="B103" s="75"/>
      <c r="C103" s="74"/>
      <c r="D103" s="74"/>
      <c r="E103" s="73" t="s">
        <v>22</v>
      </c>
      <c r="F103" s="73"/>
      <c r="G103" s="74" t="s">
        <v>23</v>
      </c>
      <c r="H103" s="74"/>
      <c r="I103" s="73" t="s">
        <v>22</v>
      </c>
      <c r="J103" s="73"/>
      <c r="K103" s="74" t="s">
        <v>24</v>
      </c>
      <c r="L103" s="74"/>
      <c r="M103" s="74"/>
      <c r="N103" s="74"/>
      <c r="O103" s="74"/>
      <c r="P103" s="74"/>
      <c r="Q103" s="72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</row>
    <row r="104" spans="1:32" ht="33" customHeight="1">
      <c r="A104" s="74"/>
      <c r="B104" s="75"/>
      <c r="C104" s="74"/>
      <c r="D104" s="74"/>
      <c r="E104" s="3" t="s">
        <v>25</v>
      </c>
      <c r="F104" s="3" t="s">
        <v>26</v>
      </c>
      <c r="G104" s="3" t="s">
        <v>25</v>
      </c>
      <c r="H104" s="3" t="s">
        <v>26</v>
      </c>
      <c r="I104" s="3" t="s">
        <v>25</v>
      </c>
      <c r="J104" s="3" t="s">
        <v>26</v>
      </c>
      <c r="K104" s="3" t="s">
        <v>25</v>
      </c>
      <c r="L104" s="3" t="s">
        <v>26</v>
      </c>
      <c r="M104" s="3" t="s">
        <v>25</v>
      </c>
      <c r="N104" s="3" t="s">
        <v>26</v>
      </c>
      <c r="O104" s="3" t="s">
        <v>25</v>
      </c>
      <c r="P104" s="3" t="s">
        <v>26</v>
      </c>
      <c r="Q104" s="3" t="s">
        <v>25</v>
      </c>
      <c r="R104" s="3" t="s">
        <v>26</v>
      </c>
      <c r="S104" s="3" t="s">
        <v>25</v>
      </c>
      <c r="T104" s="3" t="s">
        <v>26</v>
      </c>
      <c r="U104" s="3" t="s">
        <v>25</v>
      </c>
      <c r="V104" s="3" t="s">
        <v>26</v>
      </c>
      <c r="W104" s="3" t="s">
        <v>25</v>
      </c>
      <c r="X104" s="3" t="s">
        <v>26</v>
      </c>
      <c r="Y104" s="3" t="s">
        <v>25</v>
      </c>
      <c r="Z104" s="3" t="s">
        <v>26</v>
      </c>
      <c r="AA104" s="3" t="s">
        <v>25</v>
      </c>
      <c r="AB104" s="3" t="s">
        <v>26</v>
      </c>
      <c r="AC104" s="3" t="s">
        <v>25</v>
      </c>
      <c r="AD104" s="3" t="s">
        <v>26</v>
      </c>
      <c r="AE104" s="3" t="s">
        <v>25</v>
      </c>
      <c r="AF104" s="3" t="s">
        <v>26</v>
      </c>
    </row>
    <row r="105" spans="1:32" ht="39" customHeight="1">
      <c r="A105" s="6">
        <v>221</v>
      </c>
      <c r="B105" s="7" t="s">
        <v>121</v>
      </c>
      <c r="C105" s="6">
        <v>180</v>
      </c>
      <c r="D105" s="6">
        <v>200</v>
      </c>
      <c r="E105" s="6">
        <v>2.8</v>
      </c>
      <c r="F105" s="6">
        <v>5.69</v>
      </c>
      <c r="G105" s="6">
        <v>0</v>
      </c>
      <c r="H105" s="6">
        <v>0</v>
      </c>
      <c r="I105" s="17">
        <v>0.9</v>
      </c>
      <c r="J105" s="17">
        <v>1.8</v>
      </c>
      <c r="K105" s="6">
        <v>1.2</v>
      </c>
      <c r="L105" s="6">
        <v>1.2</v>
      </c>
      <c r="M105" s="6">
        <v>18.7</v>
      </c>
      <c r="N105" s="6">
        <v>37.4</v>
      </c>
      <c r="O105" s="6">
        <v>95</v>
      </c>
      <c r="P105" s="5">
        <v>109.2</v>
      </c>
      <c r="Q105" s="5">
        <v>18</v>
      </c>
      <c r="R105" s="5">
        <v>18</v>
      </c>
      <c r="S105" s="5">
        <v>58</v>
      </c>
      <c r="T105" s="5">
        <v>58</v>
      </c>
      <c r="U105" s="5">
        <v>24</v>
      </c>
      <c r="V105" s="5">
        <v>24</v>
      </c>
      <c r="W105" s="5">
        <v>1.12</v>
      </c>
      <c r="X105" s="5">
        <v>1.12</v>
      </c>
      <c r="Y105" s="5">
        <v>0.1</v>
      </c>
      <c r="Z105" s="5">
        <v>0.1</v>
      </c>
      <c r="AA105" s="5">
        <v>0.05</v>
      </c>
      <c r="AB105" s="5">
        <v>0.05</v>
      </c>
      <c r="AC105" s="5">
        <v>0</v>
      </c>
      <c r="AD105" s="5">
        <v>0</v>
      </c>
      <c r="AE105" s="5">
        <v>1</v>
      </c>
      <c r="AF105" s="5">
        <v>1</v>
      </c>
    </row>
    <row r="106" spans="1:32" ht="56.25" customHeight="1">
      <c r="A106" s="6">
        <v>596</v>
      </c>
      <c r="B106" s="7" t="s">
        <v>75</v>
      </c>
      <c r="C106" s="6">
        <v>100</v>
      </c>
      <c r="D106" s="6">
        <v>150</v>
      </c>
      <c r="E106" s="6">
        <v>1.1</v>
      </c>
      <c r="F106" s="6">
        <v>1.1</v>
      </c>
      <c r="G106" s="6">
        <v>0</v>
      </c>
      <c r="H106" s="6">
        <v>0</v>
      </c>
      <c r="I106" s="6">
        <v>0</v>
      </c>
      <c r="J106" s="6">
        <v>0</v>
      </c>
      <c r="K106" s="6">
        <v>0</v>
      </c>
      <c r="L106" s="6">
        <v>0</v>
      </c>
      <c r="M106" s="6">
        <v>15.7</v>
      </c>
      <c r="N106" s="6">
        <v>15.7</v>
      </c>
      <c r="O106" s="6">
        <v>64</v>
      </c>
      <c r="P106" s="5">
        <v>64</v>
      </c>
      <c r="Q106" s="5">
        <v>20</v>
      </c>
      <c r="R106" s="5">
        <v>20</v>
      </c>
      <c r="S106" s="5">
        <v>70</v>
      </c>
      <c r="T106" s="5">
        <v>70</v>
      </c>
      <c r="U106" s="5">
        <v>15</v>
      </c>
      <c r="V106" s="5">
        <v>15</v>
      </c>
      <c r="W106" s="5">
        <v>1.5</v>
      </c>
      <c r="X106" s="5">
        <v>1.5</v>
      </c>
      <c r="Y106" s="5">
        <v>0.05</v>
      </c>
      <c r="Z106" s="5">
        <v>0.05</v>
      </c>
      <c r="AA106" s="5">
        <v>0.1</v>
      </c>
      <c r="AB106" s="5">
        <v>0.1</v>
      </c>
      <c r="AC106" s="5">
        <v>16.5</v>
      </c>
      <c r="AD106" s="5">
        <v>16.5</v>
      </c>
      <c r="AE106" s="5">
        <v>1.5</v>
      </c>
      <c r="AF106" s="5">
        <v>1.5</v>
      </c>
    </row>
    <row r="107" spans="1:32" ht="49.5" customHeight="1">
      <c r="A107" s="8">
        <v>588</v>
      </c>
      <c r="B107" s="7" t="s">
        <v>86</v>
      </c>
      <c r="C107" s="6">
        <v>35</v>
      </c>
      <c r="D107" s="6">
        <v>70</v>
      </c>
      <c r="E107" s="6">
        <v>2.8</v>
      </c>
      <c r="F107" s="6">
        <v>5.6</v>
      </c>
      <c r="G107" s="6">
        <v>0</v>
      </c>
      <c r="H107" s="6">
        <v>0</v>
      </c>
      <c r="I107" s="6">
        <v>0.9</v>
      </c>
      <c r="J107" s="6">
        <v>1.8</v>
      </c>
      <c r="K107" s="6">
        <v>1.2</v>
      </c>
      <c r="L107" s="6">
        <v>1.2</v>
      </c>
      <c r="M107" s="6">
        <v>18.7</v>
      </c>
      <c r="N107" s="6">
        <v>37.4</v>
      </c>
      <c r="O107" s="6">
        <v>95</v>
      </c>
      <c r="P107" s="5">
        <v>109.2</v>
      </c>
      <c r="Q107" s="5">
        <v>18</v>
      </c>
      <c r="R107" s="5">
        <v>18</v>
      </c>
      <c r="S107" s="5">
        <v>58</v>
      </c>
      <c r="T107" s="5">
        <v>58</v>
      </c>
      <c r="U107" s="5">
        <v>24</v>
      </c>
      <c r="V107" s="5">
        <v>24</v>
      </c>
      <c r="W107" s="5">
        <v>1.12</v>
      </c>
      <c r="X107" s="5">
        <v>1.12</v>
      </c>
      <c r="Y107" s="5">
        <v>0.1</v>
      </c>
      <c r="Z107" s="5">
        <v>0.1</v>
      </c>
      <c r="AA107" s="5">
        <v>0.05</v>
      </c>
      <c r="AB107" s="5">
        <v>0.05</v>
      </c>
      <c r="AC107" s="5">
        <v>0</v>
      </c>
      <c r="AD107" s="5">
        <v>0</v>
      </c>
      <c r="AE107" s="5">
        <v>1</v>
      </c>
      <c r="AF107" s="5">
        <v>1</v>
      </c>
    </row>
    <row r="108" spans="1:32" ht="37.5" customHeight="1">
      <c r="A108" s="8">
        <v>499</v>
      </c>
      <c r="B108" s="51" t="s">
        <v>108</v>
      </c>
      <c r="C108" s="6">
        <v>100</v>
      </c>
      <c r="D108" s="6">
        <v>100</v>
      </c>
      <c r="E108" s="6">
        <v>5.9</v>
      </c>
      <c r="F108" s="6">
        <v>5.9</v>
      </c>
      <c r="G108" s="6">
        <v>5.9</v>
      </c>
      <c r="H108" s="6">
        <v>5.9</v>
      </c>
      <c r="I108" s="6">
        <v>4.7</v>
      </c>
      <c r="J108" s="6">
        <v>4.7</v>
      </c>
      <c r="K108" s="6">
        <v>4.7</v>
      </c>
      <c r="L108" s="6">
        <v>4.7</v>
      </c>
      <c r="M108" s="6">
        <v>75</v>
      </c>
      <c r="N108" s="6">
        <v>75</v>
      </c>
      <c r="O108" s="6">
        <v>366</v>
      </c>
      <c r="P108" s="5">
        <v>366</v>
      </c>
      <c r="Q108" s="5">
        <v>1.1</v>
      </c>
      <c r="R108" s="5">
        <v>1.1</v>
      </c>
      <c r="S108" s="5">
        <v>0</v>
      </c>
      <c r="T108" s="5">
        <v>0</v>
      </c>
      <c r="U108" s="5">
        <v>2.3</v>
      </c>
      <c r="V108" s="5">
        <v>2.3</v>
      </c>
      <c r="W108" s="5">
        <v>0</v>
      </c>
      <c r="X108" s="5">
        <v>0</v>
      </c>
      <c r="Y108" s="5">
        <v>5.3</v>
      </c>
      <c r="Z108" s="5">
        <v>5.3</v>
      </c>
      <c r="AA108" s="5">
        <v>1.1</v>
      </c>
      <c r="AB108" s="5">
        <v>1.1</v>
      </c>
      <c r="AC108" s="5">
        <v>0</v>
      </c>
      <c r="AD108" s="5">
        <v>0</v>
      </c>
      <c r="AE108" s="5">
        <v>7.5</v>
      </c>
      <c r="AF108" s="5">
        <v>7.5</v>
      </c>
    </row>
    <row r="109" spans="1:32" ht="47.25" customHeight="1">
      <c r="A109" s="6"/>
      <c r="B109" s="9" t="s">
        <v>87</v>
      </c>
      <c r="C109" s="3">
        <v>200</v>
      </c>
      <c r="D109" s="3">
        <v>215</v>
      </c>
      <c r="E109" s="3">
        <v>1.1</v>
      </c>
      <c r="F109" s="6">
        <v>1.1</v>
      </c>
      <c r="G109" s="6">
        <v>0</v>
      </c>
      <c r="H109" s="6">
        <v>0</v>
      </c>
      <c r="I109" s="6">
        <v>0</v>
      </c>
      <c r="J109" s="6">
        <v>0</v>
      </c>
      <c r="K109" s="6">
        <v>0</v>
      </c>
      <c r="L109" s="6">
        <v>0</v>
      </c>
      <c r="M109" s="6">
        <v>15.7</v>
      </c>
      <c r="N109" s="6">
        <v>15.7</v>
      </c>
      <c r="O109" s="6">
        <v>64</v>
      </c>
      <c r="P109" s="5">
        <v>64</v>
      </c>
      <c r="Q109" s="5">
        <v>20</v>
      </c>
      <c r="R109" s="5">
        <v>20</v>
      </c>
      <c r="S109" s="5">
        <v>70</v>
      </c>
      <c r="T109" s="5">
        <v>70</v>
      </c>
      <c r="U109" s="5">
        <v>15</v>
      </c>
      <c r="V109" s="5">
        <v>15</v>
      </c>
      <c r="W109" s="5">
        <v>1.5</v>
      </c>
      <c r="X109" s="5">
        <v>1.5</v>
      </c>
      <c r="Y109" s="10">
        <v>0.05</v>
      </c>
      <c r="Z109" s="10">
        <v>0.05</v>
      </c>
      <c r="AA109" s="11">
        <v>0.1</v>
      </c>
      <c r="AB109" s="10">
        <v>0.1</v>
      </c>
      <c r="AC109" s="12">
        <v>16.5</v>
      </c>
      <c r="AD109" s="12">
        <v>16.5</v>
      </c>
      <c r="AE109" s="5">
        <v>1.5</v>
      </c>
      <c r="AF109" s="5">
        <v>1.5</v>
      </c>
    </row>
    <row r="110" spans="1:32" ht="42" customHeight="1">
      <c r="A110" s="3"/>
      <c r="B110" s="13" t="s">
        <v>38</v>
      </c>
      <c r="C110" s="14"/>
      <c r="D110" s="14"/>
      <c r="E110" s="14">
        <f aca="true" t="shared" si="14" ref="E110:AF110">SUM(E105:E109)</f>
        <v>13.7</v>
      </c>
      <c r="F110" s="14">
        <f t="shared" si="14"/>
        <v>19.39</v>
      </c>
      <c r="G110" s="14">
        <f t="shared" si="14"/>
        <v>5.9</v>
      </c>
      <c r="H110" s="14">
        <f t="shared" si="14"/>
        <v>5.9</v>
      </c>
      <c r="I110" s="18">
        <f t="shared" si="14"/>
        <v>6.5</v>
      </c>
      <c r="J110" s="18">
        <f t="shared" si="14"/>
        <v>8.3</v>
      </c>
      <c r="K110" s="14">
        <f t="shared" si="14"/>
        <v>7.1</v>
      </c>
      <c r="L110" s="14">
        <f t="shared" si="14"/>
        <v>7.1</v>
      </c>
      <c r="M110" s="14">
        <f t="shared" si="14"/>
        <v>143.79999999999998</v>
      </c>
      <c r="N110" s="14">
        <f t="shared" si="14"/>
        <v>181.2</v>
      </c>
      <c r="O110" s="14">
        <f t="shared" si="14"/>
        <v>684</v>
      </c>
      <c r="P110" s="15">
        <f t="shared" si="14"/>
        <v>712.4</v>
      </c>
      <c r="Q110" s="15">
        <f t="shared" si="14"/>
        <v>77.1</v>
      </c>
      <c r="R110" s="15">
        <f t="shared" si="14"/>
        <v>77.1</v>
      </c>
      <c r="S110" s="15">
        <f t="shared" si="14"/>
        <v>256</v>
      </c>
      <c r="T110" s="15">
        <f t="shared" si="14"/>
        <v>256</v>
      </c>
      <c r="U110" s="15">
        <f t="shared" si="14"/>
        <v>80.3</v>
      </c>
      <c r="V110" s="15">
        <f t="shared" si="14"/>
        <v>80.3</v>
      </c>
      <c r="W110" s="15">
        <f t="shared" si="14"/>
        <v>5.24</v>
      </c>
      <c r="X110" s="15">
        <f t="shared" si="14"/>
        <v>5.24</v>
      </c>
      <c r="Y110" s="15">
        <f t="shared" si="14"/>
        <v>5.6</v>
      </c>
      <c r="Z110" s="15">
        <f t="shared" si="14"/>
        <v>5.6</v>
      </c>
      <c r="AA110" s="15">
        <f t="shared" si="14"/>
        <v>1.4000000000000001</v>
      </c>
      <c r="AB110" s="15">
        <f t="shared" si="14"/>
        <v>1.4000000000000001</v>
      </c>
      <c r="AC110" s="15">
        <f t="shared" si="14"/>
        <v>33</v>
      </c>
      <c r="AD110" s="15">
        <f t="shared" si="14"/>
        <v>33</v>
      </c>
      <c r="AE110" s="15">
        <f t="shared" si="14"/>
        <v>12.5</v>
      </c>
      <c r="AF110" s="15">
        <f t="shared" si="14"/>
        <v>12.5</v>
      </c>
    </row>
    <row r="111" spans="1:32" s="48" customFormat="1" ht="23.25" customHeight="1">
      <c r="A111" s="77" t="s">
        <v>29</v>
      </c>
      <c r="B111" s="77"/>
      <c r="C111" s="77"/>
      <c r="D111" s="77"/>
      <c r="E111" s="77"/>
      <c r="F111" s="77"/>
      <c r="G111" s="77"/>
      <c r="H111" s="77"/>
      <c r="I111" s="77"/>
      <c r="J111" s="77"/>
      <c r="K111" s="77"/>
      <c r="L111" s="77"/>
      <c r="M111" s="77"/>
      <c r="N111" s="77"/>
      <c r="O111" s="77"/>
      <c r="P111" s="77"/>
      <c r="Q111" s="77"/>
      <c r="R111" s="77"/>
      <c r="S111" s="77"/>
      <c r="T111" s="77"/>
      <c r="U111" s="77"/>
      <c r="V111" s="77"/>
      <c r="W111" s="77"/>
      <c r="X111" s="77"/>
      <c r="Y111" s="77"/>
      <c r="Z111" s="77"/>
      <c r="AA111" s="77"/>
      <c r="AB111" s="77"/>
      <c r="AC111" s="77"/>
      <c r="AD111" s="77"/>
      <c r="AE111" s="77"/>
      <c r="AF111" s="77"/>
    </row>
    <row r="112" spans="1:32" ht="12.75" customHeight="1" hidden="1">
      <c r="A112" s="3"/>
      <c r="B112" s="7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</row>
    <row r="113" spans="1:32" ht="48" customHeight="1">
      <c r="A113" s="3">
        <v>1050</v>
      </c>
      <c r="B113" s="7" t="s">
        <v>88</v>
      </c>
      <c r="C113" s="3" t="s">
        <v>59</v>
      </c>
      <c r="D113" s="3" t="s">
        <v>42</v>
      </c>
      <c r="E113" s="6">
        <v>4.3</v>
      </c>
      <c r="F113" s="6">
        <v>4.3</v>
      </c>
      <c r="G113" s="6">
        <v>2.5</v>
      </c>
      <c r="H113" s="6">
        <v>2.5</v>
      </c>
      <c r="I113" s="6">
        <v>3.5</v>
      </c>
      <c r="J113" s="6">
        <v>3.5</v>
      </c>
      <c r="K113" s="3">
        <v>1.9</v>
      </c>
      <c r="L113" s="3">
        <v>1.9</v>
      </c>
      <c r="M113" s="6">
        <v>17.1</v>
      </c>
      <c r="N113" s="6">
        <v>17.1</v>
      </c>
      <c r="O113" s="6">
        <v>114</v>
      </c>
      <c r="P113" s="5">
        <v>114</v>
      </c>
      <c r="Q113" s="5">
        <v>149.8</v>
      </c>
      <c r="R113" s="5">
        <v>149.8</v>
      </c>
      <c r="S113" s="5">
        <v>85.78</v>
      </c>
      <c r="T113" s="5">
        <v>85.78</v>
      </c>
      <c r="U113" s="5">
        <v>13</v>
      </c>
      <c r="V113" s="5">
        <v>13</v>
      </c>
      <c r="W113" s="5">
        <v>1.27</v>
      </c>
      <c r="X113" s="5">
        <v>1.27</v>
      </c>
      <c r="Y113" s="5">
        <v>0.02</v>
      </c>
      <c r="Z113" s="5">
        <v>0.02</v>
      </c>
      <c r="AA113" s="5">
        <v>0.05</v>
      </c>
      <c r="AB113" s="5">
        <v>0.05</v>
      </c>
      <c r="AC113" s="5">
        <v>0.3</v>
      </c>
      <c r="AD113" s="5">
        <v>0.3</v>
      </c>
      <c r="AE113" s="5">
        <v>0.03</v>
      </c>
      <c r="AF113" s="5">
        <v>0.03</v>
      </c>
    </row>
    <row r="114" spans="1:32" ht="43.5" customHeight="1">
      <c r="A114" s="8">
        <v>411</v>
      </c>
      <c r="B114" s="7" t="s">
        <v>61</v>
      </c>
      <c r="C114" s="6">
        <v>150</v>
      </c>
      <c r="D114" s="6">
        <v>180</v>
      </c>
      <c r="E114" s="6">
        <v>7.6</v>
      </c>
      <c r="F114" s="6">
        <v>11.2</v>
      </c>
      <c r="G114" s="6">
        <v>2.5</v>
      </c>
      <c r="H114" s="6">
        <v>3.7</v>
      </c>
      <c r="I114" s="6">
        <v>22.1</v>
      </c>
      <c r="J114" s="6">
        <v>32.5</v>
      </c>
      <c r="K114" s="6">
        <v>2.5</v>
      </c>
      <c r="L114" s="6">
        <v>3.7</v>
      </c>
      <c r="M114" s="6">
        <v>37.4</v>
      </c>
      <c r="N114" s="6">
        <v>55</v>
      </c>
      <c r="O114" s="6">
        <v>303</v>
      </c>
      <c r="P114" s="5">
        <v>445</v>
      </c>
      <c r="Q114" s="5">
        <v>38</v>
      </c>
      <c r="R114" s="5">
        <v>40.6</v>
      </c>
      <c r="S114" s="5">
        <v>170</v>
      </c>
      <c r="T114" s="5">
        <v>220.2</v>
      </c>
      <c r="U114" s="5">
        <v>25</v>
      </c>
      <c r="V114" s="5">
        <v>39</v>
      </c>
      <c r="W114" s="5">
        <v>1.3</v>
      </c>
      <c r="X114" s="5">
        <v>1.36</v>
      </c>
      <c r="Y114" s="5">
        <v>0.1</v>
      </c>
      <c r="Z114" s="5">
        <v>0.2</v>
      </c>
      <c r="AA114" s="5">
        <v>0.05</v>
      </c>
      <c r="AB114" s="5">
        <v>0.07</v>
      </c>
      <c r="AC114" s="5">
        <v>0</v>
      </c>
      <c r="AD114" s="5">
        <v>0</v>
      </c>
      <c r="AE114" s="5">
        <v>0.005</v>
      </c>
      <c r="AF114" s="5">
        <v>0.005</v>
      </c>
    </row>
    <row r="115" spans="1:32" ht="43.5" customHeight="1">
      <c r="A115" s="3">
        <v>588</v>
      </c>
      <c r="B115" s="7" t="s">
        <v>89</v>
      </c>
      <c r="C115" s="6">
        <v>35</v>
      </c>
      <c r="D115" s="6">
        <v>70</v>
      </c>
      <c r="E115" s="6">
        <v>2.8</v>
      </c>
      <c r="F115" s="6">
        <v>5.6</v>
      </c>
      <c r="G115" s="6">
        <v>0</v>
      </c>
      <c r="H115" s="6">
        <v>0</v>
      </c>
      <c r="I115" s="6">
        <v>0.9</v>
      </c>
      <c r="J115" s="6">
        <v>1.8</v>
      </c>
      <c r="K115" s="6">
        <v>1.2</v>
      </c>
      <c r="L115" s="6">
        <v>1.2</v>
      </c>
      <c r="M115" s="6">
        <v>18.7</v>
      </c>
      <c r="N115" s="6">
        <v>37.4</v>
      </c>
      <c r="O115" s="6">
        <v>95</v>
      </c>
      <c r="P115" s="5">
        <v>109.2</v>
      </c>
      <c r="Q115" s="5">
        <v>18</v>
      </c>
      <c r="R115" s="5">
        <v>18</v>
      </c>
      <c r="S115" s="5">
        <v>58</v>
      </c>
      <c r="T115" s="5">
        <v>58</v>
      </c>
      <c r="U115" s="5">
        <v>24</v>
      </c>
      <c r="V115" s="5">
        <v>24</v>
      </c>
      <c r="W115" s="5">
        <v>1.12</v>
      </c>
      <c r="X115" s="5">
        <v>1.12</v>
      </c>
      <c r="Y115" s="5">
        <v>0.1</v>
      </c>
      <c r="Z115" s="5">
        <v>0.1</v>
      </c>
      <c r="AA115" s="5">
        <v>0.05</v>
      </c>
      <c r="AB115" s="5">
        <v>0.05</v>
      </c>
      <c r="AC115" s="5">
        <v>0</v>
      </c>
      <c r="AD115" s="5">
        <v>0</v>
      </c>
      <c r="AE115" s="5">
        <v>1</v>
      </c>
      <c r="AF115" s="5">
        <v>1</v>
      </c>
    </row>
    <row r="116" spans="1:32" ht="36.75" customHeight="1">
      <c r="A116" s="8">
        <v>271</v>
      </c>
      <c r="B116" s="7" t="s">
        <v>104</v>
      </c>
      <c r="C116" s="6">
        <v>100</v>
      </c>
      <c r="D116" s="6">
        <v>120</v>
      </c>
      <c r="E116" s="6">
        <v>2.1</v>
      </c>
      <c r="F116" s="6">
        <v>4.2</v>
      </c>
      <c r="G116" s="6">
        <v>0</v>
      </c>
      <c r="H116" s="6">
        <v>50</v>
      </c>
      <c r="I116" s="6">
        <v>60</v>
      </c>
      <c r="J116" s="6">
        <v>0.6</v>
      </c>
      <c r="K116" s="6">
        <v>0.3</v>
      </c>
      <c r="L116" s="6">
        <v>0.6</v>
      </c>
      <c r="M116" s="6">
        <v>15.6</v>
      </c>
      <c r="N116" s="6">
        <v>31.1</v>
      </c>
      <c r="O116" s="6">
        <v>37.8</v>
      </c>
      <c r="P116" s="5">
        <v>75.6</v>
      </c>
      <c r="Q116" s="5">
        <v>18</v>
      </c>
      <c r="R116" s="5">
        <v>18</v>
      </c>
      <c r="S116" s="5">
        <v>58</v>
      </c>
      <c r="T116" s="5">
        <v>58</v>
      </c>
      <c r="U116" s="5">
        <v>24</v>
      </c>
      <c r="V116" s="5">
        <v>24</v>
      </c>
      <c r="W116" s="5">
        <v>1.12</v>
      </c>
      <c r="X116" s="5">
        <v>1.12</v>
      </c>
      <c r="Y116" s="5">
        <v>0.1</v>
      </c>
      <c r="Z116" s="5">
        <v>0.1</v>
      </c>
      <c r="AA116" s="5">
        <v>0.05</v>
      </c>
      <c r="AB116" s="5">
        <v>0.05</v>
      </c>
      <c r="AC116" s="5">
        <v>0</v>
      </c>
      <c r="AD116" s="5">
        <v>0</v>
      </c>
      <c r="AE116" s="5">
        <v>1</v>
      </c>
      <c r="AF116" s="5">
        <v>1</v>
      </c>
    </row>
    <row r="117" spans="1:32" ht="36.75" customHeight="1">
      <c r="A117" s="8"/>
      <c r="B117" s="7" t="s">
        <v>115</v>
      </c>
      <c r="C117" s="6">
        <v>35</v>
      </c>
      <c r="D117" s="6">
        <v>40</v>
      </c>
      <c r="E117" s="6">
        <v>1.9</v>
      </c>
      <c r="F117" s="6">
        <v>2.3</v>
      </c>
      <c r="G117" s="6">
        <v>1.9</v>
      </c>
      <c r="H117" s="6">
        <v>2.3</v>
      </c>
      <c r="I117" s="6">
        <v>5.2</v>
      </c>
      <c r="J117" s="6">
        <v>6.4</v>
      </c>
      <c r="K117" s="6">
        <v>5.2</v>
      </c>
      <c r="L117" s="6">
        <v>6.4</v>
      </c>
      <c r="M117" s="6">
        <v>5.7</v>
      </c>
      <c r="N117" s="6">
        <v>7.2</v>
      </c>
      <c r="O117" s="6">
        <v>78</v>
      </c>
      <c r="P117" s="5">
        <v>92</v>
      </c>
      <c r="Q117" s="5">
        <v>68</v>
      </c>
      <c r="R117" s="5">
        <v>73</v>
      </c>
      <c r="S117" s="5">
        <v>46</v>
      </c>
      <c r="T117" s="5">
        <v>58</v>
      </c>
      <c r="U117" s="5">
        <v>6</v>
      </c>
      <c r="V117" s="5">
        <v>9</v>
      </c>
      <c r="W117" s="5">
        <v>0.2</v>
      </c>
      <c r="X117" s="5">
        <v>0.4</v>
      </c>
      <c r="Y117" s="5">
        <v>0.03</v>
      </c>
      <c r="Z117" s="5">
        <v>0.05</v>
      </c>
      <c r="AA117" s="5">
        <v>0.04</v>
      </c>
      <c r="AB117" s="5">
        <v>0.05</v>
      </c>
      <c r="AC117" s="5">
        <v>0</v>
      </c>
      <c r="AD117" s="5">
        <v>0</v>
      </c>
      <c r="AE117" s="5">
        <v>0.2</v>
      </c>
      <c r="AF117" s="5">
        <v>0.4</v>
      </c>
    </row>
    <row r="118" spans="1:32" ht="57.75" customHeight="1">
      <c r="A118" s="6">
        <v>430</v>
      </c>
      <c r="B118" s="7" t="s">
        <v>64</v>
      </c>
      <c r="C118" s="6">
        <v>200</v>
      </c>
      <c r="D118" s="6">
        <v>215</v>
      </c>
      <c r="E118" s="6">
        <v>0.1</v>
      </c>
      <c r="F118" s="6">
        <v>0.1</v>
      </c>
      <c r="G118" s="6">
        <v>0</v>
      </c>
      <c r="H118" s="6">
        <v>0</v>
      </c>
      <c r="I118" s="6">
        <v>0</v>
      </c>
      <c r="J118" s="6">
        <v>0</v>
      </c>
      <c r="K118" s="6">
        <v>0</v>
      </c>
      <c r="L118" s="6">
        <v>0</v>
      </c>
      <c r="M118" s="6">
        <v>15.2</v>
      </c>
      <c r="N118" s="6">
        <v>15.2</v>
      </c>
      <c r="O118" s="6">
        <v>59</v>
      </c>
      <c r="P118" s="5">
        <v>59</v>
      </c>
      <c r="Q118" s="5">
        <v>181</v>
      </c>
      <c r="R118" s="5">
        <v>181</v>
      </c>
      <c r="S118" s="5">
        <v>11</v>
      </c>
      <c r="T118" s="5">
        <v>11</v>
      </c>
      <c r="U118" s="5">
        <v>136.5</v>
      </c>
      <c r="V118" s="5">
        <v>136.5</v>
      </c>
      <c r="W118" s="5">
        <v>0.15</v>
      </c>
      <c r="X118" s="5">
        <v>0.15</v>
      </c>
      <c r="Y118" s="5">
        <v>0.04</v>
      </c>
      <c r="Z118" s="5">
        <v>0.04</v>
      </c>
      <c r="AA118" s="5">
        <v>0.2</v>
      </c>
      <c r="AB118" s="5">
        <v>0.2</v>
      </c>
      <c r="AC118" s="5">
        <v>1.5</v>
      </c>
      <c r="AD118" s="5">
        <v>1.5</v>
      </c>
      <c r="AE118" s="5">
        <v>0.15</v>
      </c>
      <c r="AF118" s="5">
        <v>0.15</v>
      </c>
    </row>
    <row r="119" spans="1:32" ht="24.75" customHeight="1">
      <c r="A119" s="6"/>
      <c r="B119" s="13" t="s">
        <v>39</v>
      </c>
      <c r="C119" s="14"/>
      <c r="D119" s="14"/>
      <c r="E119" s="14">
        <f>SUM(E112:E118)</f>
        <v>18.8</v>
      </c>
      <c r="F119" s="18">
        <f>SUM(F112:F118)</f>
        <v>27.700000000000003</v>
      </c>
      <c r="G119" s="14">
        <f>SUM(G112:G118)</f>
        <v>6.9</v>
      </c>
      <c r="H119" s="14">
        <f>SUM(H112:H118)</f>
        <v>58.5</v>
      </c>
      <c r="I119" s="14">
        <f aca="true" t="shared" si="15" ref="I119:AF119">I112+I113+I114+I115+I116+I118</f>
        <v>86.5</v>
      </c>
      <c r="J119" s="14">
        <f t="shared" si="15"/>
        <v>38.4</v>
      </c>
      <c r="K119" s="14">
        <f t="shared" si="15"/>
        <v>5.9</v>
      </c>
      <c r="L119" s="14">
        <f t="shared" si="15"/>
        <v>7.3999999999999995</v>
      </c>
      <c r="M119" s="14">
        <f t="shared" si="15"/>
        <v>104</v>
      </c>
      <c r="N119" s="14">
        <f t="shared" si="15"/>
        <v>155.79999999999998</v>
      </c>
      <c r="O119" s="14">
        <f t="shared" si="15"/>
        <v>608.8</v>
      </c>
      <c r="P119" s="15">
        <f t="shared" si="15"/>
        <v>802.8000000000001</v>
      </c>
      <c r="Q119" s="15">
        <f t="shared" si="15"/>
        <v>404.8</v>
      </c>
      <c r="R119" s="15">
        <f t="shared" si="15"/>
        <v>407.4</v>
      </c>
      <c r="S119" s="15">
        <f t="shared" si="15"/>
        <v>382.78</v>
      </c>
      <c r="T119" s="15">
        <f t="shared" si="15"/>
        <v>432.98</v>
      </c>
      <c r="U119" s="15">
        <f t="shared" si="15"/>
        <v>222.5</v>
      </c>
      <c r="V119" s="15">
        <f t="shared" si="15"/>
        <v>236.5</v>
      </c>
      <c r="W119" s="15">
        <f t="shared" si="15"/>
        <v>4.960000000000001</v>
      </c>
      <c r="X119" s="15">
        <f t="shared" si="15"/>
        <v>5.0200000000000005</v>
      </c>
      <c r="Y119" s="15">
        <f t="shared" si="15"/>
        <v>0.36000000000000004</v>
      </c>
      <c r="Z119" s="15">
        <f t="shared" si="15"/>
        <v>0.46</v>
      </c>
      <c r="AA119" s="15">
        <f t="shared" si="15"/>
        <v>0.4</v>
      </c>
      <c r="AB119" s="15">
        <f t="shared" si="15"/>
        <v>0.42000000000000004</v>
      </c>
      <c r="AC119" s="15">
        <f t="shared" si="15"/>
        <v>1.8</v>
      </c>
      <c r="AD119" s="15">
        <f t="shared" si="15"/>
        <v>1.8</v>
      </c>
      <c r="AE119" s="15">
        <f t="shared" si="15"/>
        <v>2.185</v>
      </c>
      <c r="AF119" s="15">
        <f t="shared" si="15"/>
        <v>2.185</v>
      </c>
    </row>
    <row r="120" spans="1:32" ht="24.75" customHeight="1">
      <c r="A120" s="6"/>
      <c r="B120" s="13" t="s">
        <v>43</v>
      </c>
      <c r="C120" s="14"/>
      <c r="D120" s="14"/>
      <c r="E120" s="14">
        <f aca="true" t="shared" si="16" ref="E120:AF120">E110+E119</f>
        <v>32.5</v>
      </c>
      <c r="F120" s="14">
        <f t="shared" si="16"/>
        <v>47.09</v>
      </c>
      <c r="G120" s="14">
        <f t="shared" si="16"/>
        <v>12.8</v>
      </c>
      <c r="H120" s="14">
        <f t="shared" si="16"/>
        <v>64.4</v>
      </c>
      <c r="I120" s="14">
        <f t="shared" si="16"/>
        <v>93</v>
      </c>
      <c r="J120" s="14">
        <f t="shared" si="16"/>
        <v>46.7</v>
      </c>
      <c r="K120" s="14">
        <f t="shared" si="16"/>
        <v>13</v>
      </c>
      <c r="L120" s="14">
        <f t="shared" si="16"/>
        <v>14.5</v>
      </c>
      <c r="M120" s="14">
        <f t="shared" si="16"/>
        <v>247.79999999999998</v>
      </c>
      <c r="N120" s="14">
        <f t="shared" si="16"/>
        <v>337</v>
      </c>
      <c r="O120" s="14">
        <f t="shared" si="16"/>
        <v>1292.8</v>
      </c>
      <c r="P120" s="15">
        <f t="shared" si="16"/>
        <v>1515.2</v>
      </c>
      <c r="Q120" s="15">
        <f t="shared" si="16"/>
        <v>481.9</v>
      </c>
      <c r="R120" s="15">
        <f t="shared" si="16"/>
        <v>484.5</v>
      </c>
      <c r="S120" s="15">
        <f t="shared" si="16"/>
        <v>638.78</v>
      </c>
      <c r="T120" s="15">
        <f t="shared" si="16"/>
        <v>688.98</v>
      </c>
      <c r="U120" s="15">
        <f t="shared" si="16"/>
        <v>302.8</v>
      </c>
      <c r="V120" s="15">
        <f t="shared" si="16"/>
        <v>316.8</v>
      </c>
      <c r="W120" s="15">
        <f t="shared" si="16"/>
        <v>10.200000000000001</v>
      </c>
      <c r="X120" s="15">
        <f t="shared" si="16"/>
        <v>10.260000000000002</v>
      </c>
      <c r="Y120" s="15">
        <f t="shared" si="16"/>
        <v>5.96</v>
      </c>
      <c r="Z120" s="15">
        <f t="shared" si="16"/>
        <v>6.06</v>
      </c>
      <c r="AA120" s="15">
        <f t="shared" si="16"/>
        <v>1.8000000000000003</v>
      </c>
      <c r="AB120" s="15">
        <f t="shared" si="16"/>
        <v>1.8200000000000003</v>
      </c>
      <c r="AC120" s="15">
        <f t="shared" si="16"/>
        <v>34.8</v>
      </c>
      <c r="AD120" s="15">
        <f t="shared" si="16"/>
        <v>34.8</v>
      </c>
      <c r="AE120" s="15">
        <f t="shared" si="16"/>
        <v>14.685</v>
      </c>
      <c r="AF120" s="15">
        <f t="shared" si="16"/>
        <v>14.685</v>
      </c>
    </row>
    <row r="121" spans="1:32" ht="58.5" customHeight="1">
      <c r="A121" s="34"/>
      <c r="B121" s="50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41"/>
    </row>
    <row r="122" spans="1:32" ht="37.5" customHeight="1">
      <c r="A122" s="71" t="s">
        <v>44</v>
      </c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</row>
    <row r="123" spans="1:32" ht="35.25" customHeight="1">
      <c r="A123" s="70" t="s">
        <v>0</v>
      </c>
      <c r="B123" s="70"/>
      <c r="C123" s="70"/>
      <c r="D123" s="70"/>
      <c r="E123" s="70"/>
      <c r="F123" s="70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</row>
    <row r="124" spans="1:32" ht="36.75" customHeight="1">
      <c r="A124" s="74" t="s">
        <v>1</v>
      </c>
      <c r="B124" s="75" t="s">
        <v>2</v>
      </c>
      <c r="C124" s="76" t="s">
        <v>3</v>
      </c>
      <c r="D124" s="76"/>
      <c r="E124" s="74" t="s">
        <v>4</v>
      </c>
      <c r="F124" s="74"/>
      <c r="G124" s="74"/>
      <c r="H124" s="74"/>
      <c r="I124" s="74"/>
      <c r="J124" s="74"/>
      <c r="K124" s="74"/>
      <c r="L124" s="74"/>
      <c r="M124" s="74"/>
      <c r="N124" s="74"/>
      <c r="O124" s="74" t="s">
        <v>45</v>
      </c>
      <c r="P124" s="74"/>
      <c r="Q124" s="75" t="s">
        <v>6</v>
      </c>
      <c r="R124" s="75"/>
      <c r="S124" s="75"/>
      <c r="T124" s="75"/>
      <c r="U124" s="75"/>
      <c r="V124" s="75"/>
      <c r="W124" s="75"/>
      <c r="X124" s="75"/>
      <c r="Y124" s="72" t="s">
        <v>7</v>
      </c>
      <c r="Z124" s="72"/>
      <c r="AA124" s="72"/>
      <c r="AB124" s="72"/>
      <c r="AC124" s="72"/>
      <c r="AD124" s="72"/>
      <c r="AE124" s="72"/>
      <c r="AF124" s="72"/>
    </row>
    <row r="125" spans="1:32" ht="20.25" customHeight="1">
      <c r="A125" s="74"/>
      <c r="B125" s="75"/>
      <c r="C125" s="74" t="s">
        <v>8</v>
      </c>
      <c r="D125" s="74" t="s">
        <v>9</v>
      </c>
      <c r="E125" s="73" t="s">
        <v>10</v>
      </c>
      <c r="F125" s="73"/>
      <c r="G125" s="73"/>
      <c r="H125" s="73"/>
      <c r="I125" s="73" t="s">
        <v>11</v>
      </c>
      <c r="J125" s="73"/>
      <c r="K125" s="73"/>
      <c r="L125" s="73"/>
      <c r="M125" s="74" t="s">
        <v>12</v>
      </c>
      <c r="N125" s="74"/>
      <c r="O125" s="74"/>
      <c r="P125" s="74"/>
      <c r="Q125" s="72" t="s">
        <v>14</v>
      </c>
      <c r="R125" s="72"/>
      <c r="S125" s="72" t="s">
        <v>15</v>
      </c>
      <c r="T125" s="72"/>
      <c r="U125" s="72" t="s">
        <v>16</v>
      </c>
      <c r="V125" s="72"/>
      <c r="W125" s="72" t="s">
        <v>17</v>
      </c>
      <c r="X125" s="72"/>
      <c r="Y125" s="72" t="s">
        <v>18</v>
      </c>
      <c r="Z125" s="72"/>
      <c r="AA125" s="72" t="s">
        <v>19</v>
      </c>
      <c r="AB125" s="72"/>
      <c r="AC125" s="72" t="s">
        <v>20</v>
      </c>
      <c r="AD125" s="72"/>
      <c r="AE125" s="72" t="s">
        <v>21</v>
      </c>
      <c r="AF125" s="72"/>
    </row>
    <row r="126" spans="1:32" ht="24.75" customHeight="1">
      <c r="A126" s="74"/>
      <c r="B126" s="75"/>
      <c r="C126" s="74"/>
      <c r="D126" s="74"/>
      <c r="E126" s="73" t="s">
        <v>22</v>
      </c>
      <c r="F126" s="73"/>
      <c r="G126" s="74" t="s">
        <v>23</v>
      </c>
      <c r="H126" s="74"/>
      <c r="I126" s="73" t="s">
        <v>22</v>
      </c>
      <c r="J126" s="73"/>
      <c r="K126" s="74" t="s">
        <v>24</v>
      </c>
      <c r="L126" s="74"/>
      <c r="M126" s="74"/>
      <c r="N126" s="74"/>
      <c r="O126" s="74"/>
      <c r="P126" s="74"/>
      <c r="Q126" s="72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</row>
    <row r="127" spans="1:32" ht="38.25" customHeight="1">
      <c r="A127" s="74"/>
      <c r="B127" s="75"/>
      <c r="C127" s="74"/>
      <c r="D127" s="74"/>
      <c r="E127" s="3" t="s">
        <v>25</v>
      </c>
      <c r="F127" s="3" t="s">
        <v>26</v>
      </c>
      <c r="G127" s="3" t="s">
        <v>25</v>
      </c>
      <c r="H127" s="3" t="s">
        <v>26</v>
      </c>
      <c r="I127" s="3" t="s">
        <v>25</v>
      </c>
      <c r="J127" s="3" t="s">
        <v>26</v>
      </c>
      <c r="K127" s="3" t="s">
        <v>25</v>
      </c>
      <c r="L127" s="3" t="s">
        <v>26</v>
      </c>
      <c r="M127" s="3" t="s">
        <v>25</v>
      </c>
      <c r="N127" s="3" t="s">
        <v>26</v>
      </c>
      <c r="O127" s="3" t="s">
        <v>25</v>
      </c>
      <c r="P127" s="4" t="s">
        <v>26</v>
      </c>
      <c r="Q127" s="4" t="s">
        <v>25</v>
      </c>
      <c r="R127" s="4" t="s">
        <v>26</v>
      </c>
      <c r="S127" s="4" t="s">
        <v>25</v>
      </c>
      <c r="T127" s="4" t="s">
        <v>26</v>
      </c>
      <c r="U127" s="4" t="s">
        <v>25</v>
      </c>
      <c r="V127" s="4" t="s">
        <v>26</v>
      </c>
      <c r="W127" s="4" t="s">
        <v>25</v>
      </c>
      <c r="X127" s="4" t="s">
        <v>26</v>
      </c>
      <c r="Y127" s="4" t="s">
        <v>25</v>
      </c>
      <c r="Z127" s="4" t="s">
        <v>26</v>
      </c>
      <c r="AA127" s="4" t="s">
        <v>25</v>
      </c>
      <c r="AB127" s="4" t="s">
        <v>26</v>
      </c>
      <c r="AC127" s="4" t="s">
        <v>25</v>
      </c>
      <c r="AD127" s="4" t="s">
        <v>26</v>
      </c>
      <c r="AE127" s="4" t="s">
        <v>25</v>
      </c>
      <c r="AF127" s="4" t="s">
        <v>26</v>
      </c>
    </row>
    <row r="128" spans="1:32" ht="52.5" customHeight="1">
      <c r="A128" s="6">
        <v>359</v>
      </c>
      <c r="B128" s="7" t="s">
        <v>81</v>
      </c>
      <c r="C128" s="3">
        <v>150</v>
      </c>
      <c r="D128" s="3">
        <v>180</v>
      </c>
      <c r="E128" s="6">
        <v>9.9</v>
      </c>
      <c r="F128" s="6">
        <v>19.9</v>
      </c>
      <c r="G128" s="6">
        <v>9.9</v>
      </c>
      <c r="H128" s="6">
        <v>19.9</v>
      </c>
      <c r="I128" s="6">
        <v>13.9</v>
      </c>
      <c r="J128" s="6">
        <v>27.8</v>
      </c>
      <c r="K128" s="6">
        <v>13.9</v>
      </c>
      <c r="L128" s="6">
        <v>27.8</v>
      </c>
      <c r="M128" s="6">
        <v>13.5</v>
      </c>
      <c r="N128" s="6">
        <v>27</v>
      </c>
      <c r="O128" s="6">
        <v>219</v>
      </c>
      <c r="P128" s="5">
        <v>438</v>
      </c>
      <c r="Q128" s="5">
        <v>131</v>
      </c>
      <c r="R128" s="5">
        <v>262</v>
      </c>
      <c r="S128" s="5">
        <v>78</v>
      </c>
      <c r="T128" s="5">
        <v>156</v>
      </c>
      <c r="U128" s="5">
        <v>13</v>
      </c>
      <c r="V128" s="5">
        <v>26</v>
      </c>
      <c r="W128" s="5">
        <v>0.9</v>
      </c>
      <c r="X128" s="5">
        <v>1.8</v>
      </c>
      <c r="Y128" s="5">
        <v>0.17</v>
      </c>
      <c r="Z128" s="5">
        <v>0.34</v>
      </c>
      <c r="AA128" s="5">
        <v>0.08</v>
      </c>
      <c r="AB128" s="5">
        <v>0.16</v>
      </c>
      <c r="AC128" s="5">
        <v>0</v>
      </c>
      <c r="AD128" s="5">
        <v>0</v>
      </c>
      <c r="AE128" s="5">
        <v>1.7</v>
      </c>
      <c r="AF128" s="5">
        <v>3.4</v>
      </c>
    </row>
    <row r="129" spans="1:32" ht="45" customHeight="1">
      <c r="A129" s="6">
        <v>941</v>
      </c>
      <c r="B129" s="7" t="s">
        <v>90</v>
      </c>
      <c r="C129" s="6">
        <v>80</v>
      </c>
      <c r="D129" s="6">
        <v>80</v>
      </c>
      <c r="E129" s="6">
        <v>12</v>
      </c>
      <c r="F129" s="6">
        <v>12</v>
      </c>
      <c r="G129" s="6">
        <v>12</v>
      </c>
      <c r="H129" s="6">
        <v>12</v>
      </c>
      <c r="I129" s="6">
        <v>28.73</v>
      </c>
      <c r="J129" s="6">
        <v>28.73</v>
      </c>
      <c r="K129" s="6">
        <v>28.73</v>
      </c>
      <c r="L129" s="6">
        <v>28.73</v>
      </c>
      <c r="M129" s="6">
        <v>2.42</v>
      </c>
      <c r="N129" s="6">
        <v>2.42</v>
      </c>
      <c r="O129" s="6">
        <v>261</v>
      </c>
      <c r="P129" s="5">
        <v>261</v>
      </c>
      <c r="Q129" s="5">
        <v>3.5</v>
      </c>
      <c r="R129" s="5">
        <v>3.5</v>
      </c>
      <c r="S129" s="5">
        <v>20</v>
      </c>
      <c r="T129" s="5">
        <v>20</v>
      </c>
      <c r="U129" s="5">
        <v>5</v>
      </c>
      <c r="V129" s="5">
        <v>5</v>
      </c>
      <c r="W129" s="5">
        <v>0</v>
      </c>
      <c r="X129" s="5">
        <v>0</v>
      </c>
      <c r="Y129" s="5">
        <v>13</v>
      </c>
      <c r="Z129" s="5">
        <v>13</v>
      </c>
      <c r="AA129" s="5">
        <v>8.3</v>
      </c>
      <c r="AB129" s="5">
        <v>8.3</v>
      </c>
      <c r="AC129" s="5">
        <v>0</v>
      </c>
      <c r="AD129" s="5">
        <v>0</v>
      </c>
      <c r="AE129" s="5">
        <v>23</v>
      </c>
      <c r="AF129" s="5">
        <v>23</v>
      </c>
    </row>
    <row r="130" spans="1:32" ht="39.75" customHeight="1">
      <c r="A130" s="8">
        <v>588</v>
      </c>
      <c r="B130" s="7" t="s">
        <v>89</v>
      </c>
      <c r="C130" s="6">
        <v>35</v>
      </c>
      <c r="D130" s="6">
        <v>70</v>
      </c>
      <c r="E130" s="6">
        <v>2.8</v>
      </c>
      <c r="F130" s="6">
        <v>5.6</v>
      </c>
      <c r="G130" s="6">
        <v>0</v>
      </c>
      <c r="H130" s="6">
        <v>0</v>
      </c>
      <c r="I130" s="6">
        <v>0.9</v>
      </c>
      <c r="J130" s="6">
        <v>1.8</v>
      </c>
      <c r="K130" s="6">
        <v>1.2</v>
      </c>
      <c r="L130" s="6">
        <v>1.2</v>
      </c>
      <c r="M130" s="6">
        <v>18.7</v>
      </c>
      <c r="N130" s="6">
        <v>37.4</v>
      </c>
      <c r="O130" s="6">
        <v>95</v>
      </c>
      <c r="P130" s="5">
        <v>109.2</v>
      </c>
      <c r="Q130" s="5">
        <v>18</v>
      </c>
      <c r="R130" s="5">
        <v>18</v>
      </c>
      <c r="S130" s="5">
        <v>58</v>
      </c>
      <c r="T130" s="5">
        <v>58</v>
      </c>
      <c r="U130" s="5">
        <v>24</v>
      </c>
      <c r="V130" s="5">
        <v>24</v>
      </c>
      <c r="W130" s="5">
        <v>1.12</v>
      </c>
      <c r="X130" s="5">
        <v>1.12</v>
      </c>
      <c r="Y130" s="5">
        <v>0.1</v>
      </c>
      <c r="Z130" s="5">
        <v>0.1</v>
      </c>
      <c r="AA130" s="5">
        <v>0.05</v>
      </c>
      <c r="AB130" s="5">
        <v>0.05</v>
      </c>
      <c r="AC130" s="5">
        <v>0</v>
      </c>
      <c r="AD130" s="5">
        <v>0</v>
      </c>
      <c r="AE130" s="5">
        <v>1</v>
      </c>
      <c r="AF130" s="5">
        <v>1</v>
      </c>
    </row>
    <row r="131" spans="1:32" ht="48" customHeight="1">
      <c r="A131" s="6">
        <v>433</v>
      </c>
      <c r="B131" s="7" t="s">
        <v>91</v>
      </c>
      <c r="C131" s="6">
        <v>200</v>
      </c>
      <c r="D131" s="6">
        <v>200</v>
      </c>
      <c r="E131" s="6">
        <v>0.013</v>
      </c>
      <c r="F131" s="6">
        <v>0.013</v>
      </c>
      <c r="G131" s="6">
        <v>0.013</v>
      </c>
      <c r="H131" s="6">
        <v>0.013</v>
      </c>
      <c r="I131" s="6">
        <v>0.02</v>
      </c>
      <c r="J131" s="6">
        <v>0.02</v>
      </c>
      <c r="K131" s="6">
        <v>0.02</v>
      </c>
      <c r="L131" s="6">
        <v>0.02</v>
      </c>
      <c r="M131" s="6">
        <v>4.5</v>
      </c>
      <c r="N131" s="6">
        <v>6.3</v>
      </c>
      <c r="O131" s="55">
        <v>5.3</v>
      </c>
      <c r="P131" s="5">
        <v>6.3</v>
      </c>
      <c r="Q131" s="5">
        <v>0.04</v>
      </c>
      <c r="R131" s="5">
        <v>0.04</v>
      </c>
      <c r="S131" s="5">
        <v>0.6</v>
      </c>
      <c r="T131" s="5">
        <v>0.6</v>
      </c>
      <c r="U131" s="5">
        <v>0.7</v>
      </c>
      <c r="V131" s="5">
        <v>0.7</v>
      </c>
      <c r="W131" s="5">
        <v>0.04</v>
      </c>
      <c r="X131" s="5">
        <v>0.04</v>
      </c>
      <c r="Y131" s="5">
        <v>0</v>
      </c>
      <c r="Z131" s="5">
        <v>0</v>
      </c>
      <c r="AA131" s="10">
        <v>0</v>
      </c>
      <c r="AB131" s="5">
        <v>0</v>
      </c>
      <c r="AC131" s="5">
        <v>1</v>
      </c>
      <c r="AD131" s="5">
        <v>1</v>
      </c>
      <c r="AE131" s="5">
        <v>1</v>
      </c>
      <c r="AF131" s="5">
        <v>1</v>
      </c>
    </row>
    <row r="132" spans="1:32" ht="39" customHeight="1">
      <c r="A132" s="6">
        <v>863</v>
      </c>
      <c r="B132" s="7" t="s">
        <v>77</v>
      </c>
      <c r="C132" s="6">
        <v>50</v>
      </c>
      <c r="D132" s="6">
        <v>50</v>
      </c>
      <c r="E132" s="6">
        <v>2.7</v>
      </c>
      <c r="F132" s="6">
        <v>2.7</v>
      </c>
      <c r="G132" s="6">
        <v>2.4</v>
      </c>
      <c r="H132" s="6">
        <v>2.4</v>
      </c>
      <c r="I132" s="6">
        <v>2.3</v>
      </c>
      <c r="J132" s="6">
        <v>2.3</v>
      </c>
      <c r="K132" s="6">
        <v>0</v>
      </c>
      <c r="L132" s="6">
        <v>0</v>
      </c>
      <c r="M132" s="6">
        <v>1.9</v>
      </c>
      <c r="N132" s="6">
        <v>1.9</v>
      </c>
      <c r="O132" s="6">
        <v>30</v>
      </c>
      <c r="P132" s="5">
        <v>30</v>
      </c>
      <c r="Q132" s="5">
        <v>15.1</v>
      </c>
      <c r="R132" s="5">
        <v>15.1</v>
      </c>
      <c r="S132" s="5">
        <v>16</v>
      </c>
      <c r="T132" s="5">
        <v>16</v>
      </c>
      <c r="U132" s="5">
        <v>1</v>
      </c>
      <c r="V132" s="5">
        <v>1</v>
      </c>
      <c r="W132" s="5">
        <v>0.5</v>
      </c>
      <c r="X132" s="5">
        <v>0.5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0</v>
      </c>
    </row>
    <row r="133" spans="1:32" ht="37.5" customHeight="1">
      <c r="A133" s="8"/>
      <c r="B133" s="7" t="s">
        <v>119</v>
      </c>
      <c r="C133" s="6">
        <v>50</v>
      </c>
      <c r="D133" s="6">
        <v>50</v>
      </c>
      <c r="E133" s="6">
        <v>5.9</v>
      </c>
      <c r="F133" s="6">
        <v>5.9</v>
      </c>
      <c r="G133" s="6">
        <v>5.9</v>
      </c>
      <c r="H133" s="6">
        <v>5.9</v>
      </c>
      <c r="I133" s="6">
        <v>4.7</v>
      </c>
      <c r="J133" s="6">
        <v>4.7</v>
      </c>
      <c r="K133" s="6">
        <v>4.7</v>
      </c>
      <c r="L133" s="6">
        <v>4.7</v>
      </c>
      <c r="M133" s="6">
        <v>75</v>
      </c>
      <c r="N133" s="6">
        <v>75</v>
      </c>
      <c r="O133" s="6">
        <v>366</v>
      </c>
      <c r="P133" s="5">
        <v>366</v>
      </c>
      <c r="Q133" s="5">
        <v>1.1</v>
      </c>
      <c r="R133" s="5">
        <v>1.1</v>
      </c>
      <c r="S133" s="5">
        <v>0</v>
      </c>
      <c r="T133" s="5">
        <v>0</v>
      </c>
      <c r="U133" s="5">
        <v>2.3</v>
      </c>
      <c r="V133" s="5">
        <v>2.3</v>
      </c>
      <c r="W133" s="5">
        <v>0</v>
      </c>
      <c r="X133" s="5">
        <v>0</v>
      </c>
      <c r="Y133" s="5">
        <v>5.3</v>
      </c>
      <c r="Z133" s="5">
        <v>5.3</v>
      </c>
      <c r="AA133" s="5">
        <v>1.1</v>
      </c>
      <c r="AB133" s="5">
        <v>1.1</v>
      </c>
      <c r="AC133" s="5">
        <v>0</v>
      </c>
      <c r="AD133" s="5">
        <v>0</v>
      </c>
      <c r="AE133" s="5">
        <v>7.5</v>
      </c>
      <c r="AF133" s="5">
        <v>7.5</v>
      </c>
    </row>
    <row r="134" spans="1:32" ht="32.25" customHeight="1">
      <c r="A134" s="6"/>
      <c r="B134" s="13" t="s">
        <v>28</v>
      </c>
      <c r="C134" s="6"/>
      <c r="D134" s="6"/>
      <c r="E134" s="14">
        <f aca="true" t="shared" si="17" ref="E134:AF134">SUM(E128:E133)</f>
        <v>33.313</v>
      </c>
      <c r="F134" s="14">
        <f t="shared" si="17"/>
        <v>46.113</v>
      </c>
      <c r="G134" s="14">
        <f t="shared" si="17"/>
        <v>30.213</v>
      </c>
      <c r="H134" s="14">
        <f t="shared" si="17"/>
        <v>40.213</v>
      </c>
      <c r="I134" s="14">
        <f t="shared" si="17"/>
        <v>50.550000000000004</v>
      </c>
      <c r="J134" s="14">
        <f t="shared" si="17"/>
        <v>65.35</v>
      </c>
      <c r="K134" s="14">
        <f t="shared" si="17"/>
        <v>48.55000000000001</v>
      </c>
      <c r="L134" s="14">
        <f t="shared" si="17"/>
        <v>62.45000000000001</v>
      </c>
      <c r="M134" s="14">
        <f t="shared" si="17"/>
        <v>116.02</v>
      </c>
      <c r="N134" s="14">
        <f t="shared" si="17"/>
        <v>150.01999999999998</v>
      </c>
      <c r="O134" s="14">
        <f t="shared" si="17"/>
        <v>976.3</v>
      </c>
      <c r="P134" s="15">
        <f t="shared" si="17"/>
        <v>1210.5</v>
      </c>
      <c r="Q134" s="15">
        <f t="shared" si="17"/>
        <v>168.73999999999998</v>
      </c>
      <c r="R134" s="15">
        <f t="shared" si="17"/>
        <v>299.74000000000007</v>
      </c>
      <c r="S134" s="15">
        <f t="shared" si="17"/>
        <v>172.6</v>
      </c>
      <c r="T134" s="15">
        <f t="shared" si="17"/>
        <v>250.6</v>
      </c>
      <c r="U134" s="15">
        <f t="shared" si="17"/>
        <v>46</v>
      </c>
      <c r="V134" s="15">
        <f t="shared" si="17"/>
        <v>59</v>
      </c>
      <c r="W134" s="15">
        <f t="shared" si="17"/>
        <v>2.56</v>
      </c>
      <c r="X134" s="15">
        <f t="shared" si="17"/>
        <v>3.46</v>
      </c>
      <c r="Y134" s="15">
        <f t="shared" si="17"/>
        <v>18.57</v>
      </c>
      <c r="Z134" s="15">
        <f t="shared" si="17"/>
        <v>18.74</v>
      </c>
      <c r="AA134" s="15">
        <f t="shared" si="17"/>
        <v>9.530000000000001</v>
      </c>
      <c r="AB134" s="15">
        <f t="shared" si="17"/>
        <v>9.610000000000001</v>
      </c>
      <c r="AC134" s="15">
        <f t="shared" si="17"/>
        <v>1</v>
      </c>
      <c r="AD134" s="15">
        <f t="shared" si="17"/>
        <v>1</v>
      </c>
      <c r="AE134" s="15">
        <f t="shared" si="17"/>
        <v>34.2</v>
      </c>
      <c r="AF134" s="15">
        <f t="shared" si="17"/>
        <v>35.9</v>
      </c>
    </row>
    <row r="135" spans="1:32" s="48" customFormat="1" ht="28.5" customHeight="1">
      <c r="A135" s="70" t="s">
        <v>29</v>
      </c>
      <c r="B135" s="70"/>
      <c r="C135" s="70"/>
      <c r="D135" s="70"/>
      <c r="E135" s="70"/>
      <c r="F135" s="70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</row>
    <row r="136" spans="1:32" ht="60" customHeight="1">
      <c r="A136" s="6">
        <v>235</v>
      </c>
      <c r="B136" s="7" t="s">
        <v>92</v>
      </c>
      <c r="C136" s="6">
        <v>200</v>
      </c>
      <c r="D136" s="6">
        <v>250</v>
      </c>
      <c r="E136" s="6">
        <v>6.1</v>
      </c>
      <c r="F136" s="6">
        <v>7.3</v>
      </c>
      <c r="G136" s="6">
        <v>2.7</v>
      </c>
      <c r="H136" s="6">
        <v>3.4</v>
      </c>
      <c r="I136" s="17">
        <v>5</v>
      </c>
      <c r="J136" s="17">
        <v>6</v>
      </c>
      <c r="K136" s="6">
        <v>0.2</v>
      </c>
      <c r="L136" s="6">
        <v>0.24</v>
      </c>
      <c r="M136" s="6">
        <v>26.5</v>
      </c>
      <c r="N136" s="6">
        <v>31.8</v>
      </c>
      <c r="O136" s="6">
        <v>151</v>
      </c>
      <c r="P136" s="5">
        <v>181.2</v>
      </c>
      <c r="Q136" s="5">
        <v>30.7</v>
      </c>
      <c r="R136" s="5">
        <v>34.7</v>
      </c>
      <c r="S136" s="5">
        <v>29.2</v>
      </c>
      <c r="T136" s="5">
        <v>52.2</v>
      </c>
      <c r="U136" s="5">
        <v>12.5</v>
      </c>
      <c r="V136" s="5">
        <v>20</v>
      </c>
      <c r="W136" s="5">
        <v>0.6</v>
      </c>
      <c r="X136" s="5">
        <v>0.8</v>
      </c>
      <c r="Y136" s="5">
        <v>0.08</v>
      </c>
      <c r="Z136" s="5">
        <v>0.1</v>
      </c>
      <c r="AA136" s="5">
        <v>0.02</v>
      </c>
      <c r="AB136" s="5">
        <v>0.05</v>
      </c>
      <c r="AC136" s="5">
        <v>1.5</v>
      </c>
      <c r="AD136" s="5">
        <v>3</v>
      </c>
      <c r="AE136" s="5">
        <v>1.3</v>
      </c>
      <c r="AF136" s="5">
        <v>1.6</v>
      </c>
    </row>
    <row r="137" spans="1:32" ht="36" customHeight="1">
      <c r="A137" s="3">
        <v>294</v>
      </c>
      <c r="B137" s="7" t="s">
        <v>93</v>
      </c>
      <c r="C137" s="6">
        <v>180</v>
      </c>
      <c r="D137" s="6">
        <v>200</v>
      </c>
      <c r="E137" s="6">
        <v>4.8</v>
      </c>
      <c r="F137" s="6">
        <v>5.2</v>
      </c>
      <c r="G137" s="6">
        <v>4.8</v>
      </c>
      <c r="H137" s="6">
        <v>5.2</v>
      </c>
      <c r="I137" s="6">
        <v>11.2</v>
      </c>
      <c r="J137" s="6">
        <v>12.6</v>
      </c>
      <c r="K137" s="6">
        <v>11.2</v>
      </c>
      <c r="L137" s="6">
        <v>12.6</v>
      </c>
      <c r="M137" s="6">
        <v>26.5</v>
      </c>
      <c r="N137" s="6">
        <v>35.2</v>
      </c>
      <c r="O137" s="6">
        <v>228</v>
      </c>
      <c r="P137" s="5">
        <v>325</v>
      </c>
      <c r="Q137" s="5">
        <v>38</v>
      </c>
      <c r="R137" s="5">
        <v>42</v>
      </c>
      <c r="S137" s="5">
        <v>68</v>
      </c>
      <c r="T137" s="5">
        <v>73</v>
      </c>
      <c r="U137" s="5">
        <v>27</v>
      </c>
      <c r="V137" s="5">
        <v>32</v>
      </c>
      <c r="W137" s="5">
        <v>2</v>
      </c>
      <c r="X137" s="5">
        <v>2.5</v>
      </c>
      <c r="Y137" s="5">
        <v>0.12</v>
      </c>
      <c r="Z137" s="5">
        <v>0.26</v>
      </c>
      <c r="AA137" s="5">
        <v>0.12</v>
      </c>
      <c r="AB137" s="5">
        <v>0.2</v>
      </c>
      <c r="AC137" s="5">
        <v>20</v>
      </c>
      <c r="AD137" s="5">
        <v>25</v>
      </c>
      <c r="AE137" s="5">
        <v>2.2</v>
      </c>
      <c r="AF137" s="5">
        <v>2.6</v>
      </c>
    </row>
    <row r="138" spans="1:32" ht="37.5" customHeight="1">
      <c r="A138" s="6">
        <v>284</v>
      </c>
      <c r="B138" s="7" t="s">
        <v>73</v>
      </c>
      <c r="C138" s="6">
        <v>180</v>
      </c>
      <c r="D138" s="6">
        <v>200</v>
      </c>
      <c r="E138" s="23">
        <v>8.4</v>
      </c>
      <c r="F138" s="23">
        <v>12.9</v>
      </c>
      <c r="G138" s="23">
        <v>0</v>
      </c>
      <c r="H138" s="23">
        <v>0</v>
      </c>
      <c r="I138" s="23">
        <v>8.4</v>
      </c>
      <c r="J138" s="23">
        <v>12.9</v>
      </c>
      <c r="K138" s="23">
        <v>0</v>
      </c>
      <c r="L138" s="23">
        <v>0</v>
      </c>
      <c r="M138" s="23">
        <v>40.5</v>
      </c>
      <c r="N138" s="23">
        <v>62.1</v>
      </c>
      <c r="O138" s="23">
        <v>277.6</v>
      </c>
      <c r="P138" s="24">
        <v>425.6</v>
      </c>
      <c r="Q138" s="24">
        <v>40</v>
      </c>
      <c r="R138" s="24">
        <v>52.6</v>
      </c>
      <c r="S138" s="23">
        <v>175</v>
      </c>
      <c r="T138" s="23">
        <v>216.4</v>
      </c>
      <c r="U138" s="24">
        <v>11.6</v>
      </c>
      <c r="V138" s="24">
        <v>20.8</v>
      </c>
      <c r="W138" s="24">
        <v>1.4</v>
      </c>
      <c r="X138" s="24">
        <v>1.7</v>
      </c>
      <c r="Y138" s="24">
        <v>0.18</v>
      </c>
      <c r="Z138" s="24">
        <v>0.2</v>
      </c>
      <c r="AA138" s="24">
        <v>0.05</v>
      </c>
      <c r="AB138" s="24">
        <v>0.1</v>
      </c>
      <c r="AC138" s="24">
        <v>0</v>
      </c>
      <c r="AD138" s="24">
        <v>0</v>
      </c>
      <c r="AE138" s="24">
        <v>2.2</v>
      </c>
      <c r="AF138" s="24">
        <v>3</v>
      </c>
    </row>
    <row r="139" spans="1:32" ht="38.25" customHeight="1">
      <c r="A139" s="6">
        <v>588</v>
      </c>
      <c r="B139" s="7" t="s">
        <v>86</v>
      </c>
      <c r="C139" s="6">
        <v>35</v>
      </c>
      <c r="D139" s="6">
        <v>70</v>
      </c>
      <c r="E139" s="6">
        <v>2.8</v>
      </c>
      <c r="F139" s="6">
        <v>5.6</v>
      </c>
      <c r="G139" s="6">
        <v>0</v>
      </c>
      <c r="H139" s="6">
        <v>0</v>
      </c>
      <c r="I139" s="6">
        <v>0.9</v>
      </c>
      <c r="J139" s="6">
        <v>1.8</v>
      </c>
      <c r="K139" s="6">
        <v>1.2</v>
      </c>
      <c r="L139" s="6">
        <v>1.2</v>
      </c>
      <c r="M139" s="6">
        <v>18.7</v>
      </c>
      <c r="N139" s="6">
        <v>37.4</v>
      </c>
      <c r="O139" s="6">
        <v>95</v>
      </c>
      <c r="P139" s="5">
        <v>109.2</v>
      </c>
      <c r="Q139" s="5">
        <v>18</v>
      </c>
      <c r="R139" s="5">
        <v>18</v>
      </c>
      <c r="S139" s="5">
        <v>58</v>
      </c>
      <c r="T139" s="5">
        <v>58</v>
      </c>
      <c r="U139" s="5">
        <v>24</v>
      </c>
      <c r="V139" s="5">
        <v>24</v>
      </c>
      <c r="W139" s="5">
        <v>1.12</v>
      </c>
      <c r="X139" s="5">
        <v>1.12</v>
      </c>
      <c r="Y139" s="5">
        <v>0.1</v>
      </c>
      <c r="Z139" s="5">
        <v>0.1</v>
      </c>
      <c r="AA139" s="5">
        <v>0.05</v>
      </c>
      <c r="AB139" s="5">
        <v>0.05</v>
      </c>
      <c r="AC139" s="5">
        <v>0</v>
      </c>
      <c r="AD139" s="5">
        <v>0</v>
      </c>
      <c r="AE139" s="5">
        <v>1</v>
      </c>
      <c r="AF139" s="5">
        <v>1</v>
      </c>
    </row>
    <row r="140" spans="1:32" ht="36" customHeight="1">
      <c r="A140" s="6"/>
      <c r="B140" s="7" t="s">
        <v>103</v>
      </c>
      <c r="C140" s="6">
        <v>60</v>
      </c>
      <c r="D140" s="6">
        <v>90</v>
      </c>
      <c r="E140" s="6">
        <v>0.23</v>
      </c>
      <c r="F140" s="6">
        <v>0.34</v>
      </c>
      <c r="G140" s="6">
        <v>0.23</v>
      </c>
      <c r="H140" s="6">
        <v>0.34</v>
      </c>
      <c r="I140" s="6">
        <v>0.68</v>
      </c>
      <c r="J140" s="6">
        <v>0.72</v>
      </c>
      <c r="K140" s="6">
        <v>0.68</v>
      </c>
      <c r="L140" s="6">
        <v>0.72</v>
      </c>
      <c r="M140" s="6">
        <v>0.88</v>
      </c>
      <c r="N140" s="6">
        <v>0.92</v>
      </c>
      <c r="O140" s="6">
        <v>4.2</v>
      </c>
      <c r="P140" s="5">
        <v>5.3</v>
      </c>
      <c r="Q140" s="5">
        <v>0.37</v>
      </c>
      <c r="R140" s="5">
        <v>0.42</v>
      </c>
      <c r="S140" s="5">
        <v>0.43</v>
      </c>
      <c r="T140" s="5">
        <v>0.54</v>
      </c>
      <c r="U140" s="5">
        <v>0.22</v>
      </c>
      <c r="V140" s="5">
        <v>0.31</v>
      </c>
      <c r="W140" s="5">
        <v>0.14</v>
      </c>
      <c r="X140" s="5">
        <v>0.23</v>
      </c>
      <c r="Y140" s="5">
        <v>0.002</v>
      </c>
      <c r="Z140" s="5">
        <v>0.003</v>
      </c>
      <c r="AA140" s="5">
        <v>0.004</v>
      </c>
      <c r="AB140" s="5">
        <v>0.006</v>
      </c>
      <c r="AC140" s="5">
        <v>0.1</v>
      </c>
      <c r="AD140" s="5">
        <v>0.12</v>
      </c>
      <c r="AE140" s="5">
        <v>0.02</v>
      </c>
      <c r="AF140" s="5">
        <v>0.03</v>
      </c>
    </row>
    <row r="141" spans="1:32" ht="35.25" customHeight="1">
      <c r="A141" s="8"/>
      <c r="B141" s="7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</row>
    <row r="142" spans="1:32" ht="2.25" customHeight="1">
      <c r="A142" s="8"/>
      <c r="B142" s="7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</row>
    <row r="143" spans="1:32" ht="36.75" customHeight="1">
      <c r="A143" s="6"/>
      <c r="B143" s="13" t="s">
        <v>38</v>
      </c>
      <c r="C143" s="14"/>
      <c r="D143" s="14"/>
      <c r="E143" s="14">
        <f aca="true" t="shared" si="18" ref="E143:AF143">E136+E137+E138+E139+E140+E141+E142</f>
        <v>22.33</v>
      </c>
      <c r="F143" s="14">
        <f t="shared" si="18"/>
        <v>31.34</v>
      </c>
      <c r="G143" s="14">
        <f t="shared" si="18"/>
        <v>7.73</v>
      </c>
      <c r="H143" s="14">
        <f t="shared" si="18"/>
        <v>8.94</v>
      </c>
      <c r="I143" s="14">
        <f t="shared" si="18"/>
        <v>26.18</v>
      </c>
      <c r="J143" s="14">
        <f t="shared" si="18"/>
        <v>34.019999999999996</v>
      </c>
      <c r="K143" s="14">
        <f t="shared" si="18"/>
        <v>13.279999999999998</v>
      </c>
      <c r="L143" s="14">
        <f t="shared" si="18"/>
        <v>14.76</v>
      </c>
      <c r="M143" s="14">
        <f t="shared" si="18"/>
        <v>113.08</v>
      </c>
      <c r="N143" s="14">
        <f t="shared" si="18"/>
        <v>167.42</v>
      </c>
      <c r="O143" s="14">
        <f t="shared" si="18"/>
        <v>755.8000000000001</v>
      </c>
      <c r="P143" s="15">
        <f t="shared" si="18"/>
        <v>1046.3</v>
      </c>
      <c r="Q143" s="15">
        <f t="shared" si="18"/>
        <v>127.07000000000001</v>
      </c>
      <c r="R143" s="15">
        <f t="shared" si="18"/>
        <v>147.72</v>
      </c>
      <c r="S143" s="15">
        <f t="shared" si="18"/>
        <v>330.63</v>
      </c>
      <c r="T143" s="15">
        <f t="shared" si="18"/>
        <v>400.14000000000004</v>
      </c>
      <c r="U143" s="15">
        <f t="shared" si="18"/>
        <v>75.32</v>
      </c>
      <c r="V143" s="15">
        <f t="shared" si="18"/>
        <v>97.11</v>
      </c>
      <c r="W143" s="15">
        <f t="shared" si="18"/>
        <v>5.26</v>
      </c>
      <c r="X143" s="15">
        <f t="shared" si="18"/>
        <v>6.3500000000000005</v>
      </c>
      <c r="Y143" s="15">
        <f t="shared" si="18"/>
        <v>0.482</v>
      </c>
      <c r="Z143" s="15">
        <f t="shared" si="18"/>
        <v>0.663</v>
      </c>
      <c r="AA143" s="15">
        <f t="shared" si="18"/>
        <v>0.244</v>
      </c>
      <c r="AB143" s="15">
        <f t="shared" si="18"/>
        <v>0.40599999999999997</v>
      </c>
      <c r="AC143" s="15">
        <f t="shared" si="18"/>
        <v>21.6</v>
      </c>
      <c r="AD143" s="15">
        <f t="shared" si="18"/>
        <v>28.12</v>
      </c>
      <c r="AE143" s="15">
        <f t="shared" si="18"/>
        <v>6.72</v>
      </c>
      <c r="AF143" s="15">
        <f t="shared" si="18"/>
        <v>8.229999999999999</v>
      </c>
    </row>
    <row r="144" spans="1:32" ht="81.75" customHeight="1">
      <c r="A144" s="6"/>
      <c r="B144" s="13" t="s">
        <v>32</v>
      </c>
      <c r="C144" s="14"/>
      <c r="D144" s="14"/>
      <c r="E144" s="14">
        <f aca="true" t="shared" si="19" ref="E144:AF144">E134+E143</f>
        <v>55.643</v>
      </c>
      <c r="F144" s="14">
        <f t="shared" si="19"/>
        <v>77.453</v>
      </c>
      <c r="G144" s="14">
        <f t="shared" si="19"/>
        <v>37.943</v>
      </c>
      <c r="H144" s="14">
        <f t="shared" si="19"/>
        <v>49.153</v>
      </c>
      <c r="I144" s="14">
        <f t="shared" si="19"/>
        <v>76.73</v>
      </c>
      <c r="J144" s="14">
        <f t="shared" si="19"/>
        <v>99.36999999999999</v>
      </c>
      <c r="K144" s="14">
        <f t="shared" si="19"/>
        <v>61.83000000000001</v>
      </c>
      <c r="L144" s="14">
        <f t="shared" si="19"/>
        <v>77.21000000000001</v>
      </c>
      <c r="M144" s="14">
        <f t="shared" si="19"/>
        <v>229.1</v>
      </c>
      <c r="N144" s="14">
        <f t="shared" si="19"/>
        <v>317.43999999999994</v>
      </c>
      <c r="O144" s="14">
        <f t="shared" si="19"/>
        <v>1732.1</v>
      </c>
      <c r="P144" s="15">
        <f t="shared" si="19"/>
        <v>2256.8</v>
      </c>
      <c r="Q144" s="15">
        <f t="shared" si="19"/>
        <v>295.81</v>
      </c>
      <c r="R144" s="15">
        <f t="shared" si="19"/>
        <v>447.46000000000004</v>
      </c>
      <c r="S144" s="15">
        <f t="shared" si="19"/>
        <v>503.23</v>
      </c>
      <c r="T144" s="15">
        <f t="shared" si="19"/>
        <v>650.74</v>
      </c>
      <c r="U144" s="15">
        <f t="shared" si="19"/>
        <v>121.32</v>
      </c>
      <c r="V144" s="15">
        <f t="shared" si="19"/>
        <v>156.11</v>
      </c>
      <c r="W144" s="15">
        <f t="shared" si="19"/>
        <v>7.82</v>
      </c>
      <c r="X144" s="15">
        <f t="shared" si="19"/>
        <v>9.81</v>
      </c>
      <c r="Y144" s="15">
        <f t="shared" si="19"/>
        <v>19.052</v>
      </c>
      <c r="Z144" s="15">
        <f t="shared" si="19"/>
        <v>19.403</v>
      </c>
      <c r="AA144" s="15">
        <f t="shared" si="19"/>
        <v>9.774000000000001</v>
      </c>
      <c r="AB144" s="15">
        <f t="shared" si="19"/>
        <v>10.016000000000002</v>
      </c>
      <c r="AC144" s="15">
        <f t="shared" si="19"/>
        <v>22.6</v>
      </c>
      <c r="AD144" s="15">
        <f t="shared" si="19"/>
        <v>29.12</v>
      </c>
      <c r="AE144" s="15">
        <f t="shared" si="19"/>
        <v>40.92</v>
      </c>
      <c r="AF144" s="15">
        <f t="shared" si="19"/>
        <v>44.129999999999995</v>
      </c>
    </row>
    <row r="145" spans="1:32" ht="81.75" customHeight="1">
      <c r="A145" s="63"/>
      <c r="B145" s="64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41"/>
      <c r="Q145" s="41"/>
      <c r="R145" s="41"/>
      <c r="S145" s="41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</row>
    <row r="146" spans="1:32" ht="29.25" customHeight="1">
      <c r="A146" s="71"/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</row>
    <row r="147" spans="1:32" ht="29.25" customHeight="1">
      <c r="A147" s="79" t="s">
        <v>46</v>
      </c>
      <c r="B147" s="79"/>
      <c r="C147" s="79"/>
      <c r="D147" s="79"/>
      <c r="E147" s="79"/>
      <c r="F147" s="79"/>
      <c r="G147" s="79"/>
      <c r="H147" s="79"/>
      <c r="I147" s="79"/>
      <c r="J147" s="79"/>
      <c r="K147" s="79"/>
      <c r="L147" s="79"/>
      <c r="M147" s="79"/>
      <c r="N147" s="79"/>
      <c r="O147" s="79"/>
      <c r="P147" s="79"/>
      <c r="Q147" s="79"/>
      <c r="R147" s="79"/>
      <c r="S147" s="79"/>
      <c r="T147" s="79"/>
      <c r="U147" s="79"/>
      <c r="V147" s="79"/>
      <c r="W147" s="79"/>
      <c r="X147" s="79"/>
      <c r="Y147" s="79"/>
      <c r="Z147" s="79"/>
      <c r="AA147" s="79"/>
      <c r="AB147" s="79"/>
      <c r="AC147" s="79"/>
      <c r="AD147" s="79"/>
      <c r="AE147" s="79"/>
      <c r="AF147" s="71"/>
    </row>
    <row r="148" spans="1:32" ht="26.25" customHeight="1">
      <c r="A148" s="70" t="s">
        <v>0</v>
      </c>
      <c r="B148" s="70"/>
      <c r="C148" s="70"/>
      <c r="D148" s="70"/>
      <c r="E148" s="70"/>
      <c r="F148" s="70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  <c r="AA148" s="70"/>
      <c r="AB148" s="70"/>
      <c r="AC148" s="70"/>
      <c r="AD148" s="70"/>
      <c r="AE148" s="70"/>
      <c r="AF148" s="70"/>
    </row>
    <row r="149" spans="1:32" ht="28.5" customHeight="1">
      <c r="A149" s="74" t="s">
        <v>1</v>
      </c>
      <c r="B149" s="75" t="s">
        <v>2</v>
      </c>
      <c r="C149" s="74" t="s">
        <v>3</v>
      </c>
      <c r="D149" s="74"/>
      <c r="E149" s="74" t="s">
        <v>4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 t="s">
        <v>47</v>
      </c>
      <c r="P149" s="74"/>
      <c r="Q149" s="75" t="s">
        <v>6</v>
      </c>
      <c r="R149" s="75"/>
      <c r="S149" s="75"/>
      <c r="T149" s="75"/>
      <c r="U149" s="75"/>
      <c r="V149" s="75"/>
      <c r="W149" s="75"/>
      <c r="X149" s="75"/>
      <c r="Y149" s="72" t="s">
        <v>7</v>
      </c>
      <c r="Z149" s="72"/>
      <c r="AA149" s="72"/>
      <c r="AB149" s="72"/>
      <c r="AC149" s="72"/>
      <c r="AD149" s="72"/>
      <c r="AE149" s="72"/>
      <c r="AF149" s="72"/>
    </row>
    <row r="150" spans="1:32" ht="18.75" customHeight="1">
      <c r="A150" s="74"/>
      <c r="B150" s="75"/>
      <c r="C150" s="74" t="s">
        <v>8</v>
      </c>
      <c r="D150" s="74" t="s">
        <v>9</v>
      </c>
      <c r="E150" s="73" t="s">
        <v>10</v>
      </c>
      <c r="F150" s="73"/>
      <c r="G150" s="73"/>
      <c r="H150" s="73"/>
      <c r="I150" s="73" t="s">
        <v>11</v>
      </c>
      <c r="J150" s="73"/>
      <c r="K150" s="73"/>
      <c r="L150" s="73"/>
      <c r="M150" s="74" t="s">
        <v>12</v>
      </c>
      <c r="N150" s="74"/>
      <c r="O150" s="74"/>
      <c r="P150" s="74"/>
      <c r="Q150" s="72" t="s">
        <v>14</v>
      </c>
      <c r="R150" s="72"/>
      <c r="S150" s="72" t="s">
        <v>15</v>
      </c>
      <c r="T150" s="72"/>
      <c r="U150" s="72" t="s">
        <v>16</v>
      </c>
      <c r="V150" s="72"/>
      <c r="W150" s="72" t="s">
        <v>17</v>
      </c>
      <c r="X150" s="72"/>
      <c r="Y150" s="72" t="s">
        <v>18</v>
      </c>
      <c r="Z150" s="72"/>
      <c r="AA150" s="72" t="s">
        <v>19</v>
      </c>
      <c r="AB150" s="72"/>
      <c r="AC150" s="72" t="s">
        <v>20</v>
      </c>
      <c r="AD150" s="72"/>
      <c r="AE150" s="72" t="s">
        <v>21</v>
      </c>
      <c r="AF150" s="72"/>
    </row>
    <row r="151" spans="1:32" ht="18" customHeight="1">
      <c r="A151" s="74"/>
      <c r="B151" s="75"/>
      <c r="C151" s="74"/>
      <c r="D151" s="74"/>
      <c r="E151" s="73" t="s">
        <v>22</v>
      </c>
      <c r="F151" s="73"/>
      <c r="G151" s="74" t="s">
        <v>23</v>
      </c>
      <c r="H151" s="74"/>
      <c r="I151" s="73" t="s">
        <v>22</v>
      </c>
      <c r="J151" s="73"/>
      <c r="K151" s="74" t="s">
        <v>24</v>
      </c>
      <c r="L151" s="74"/>
      <c r="M151" s="74"/>
      <c r="N151" s="74"/>
      <c r="O151" s="74"/>
      <c r="P151" s="74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</row>
    <row r="152" spans="1:32" ht="33.75" customHeight="1">
      <c r="A152" s="74"/>
      <c r="B152" s="75"/>
      <c r="C152" s="74"/>
      <c r="D152" s="74"/>
      <c r="E152" s="3" t="s">
        <v>25</v>
      </c>
      <c r="F152" s="3" t="s">
        <v>26</v>
      </c>
      <c r="G152" s="3" t="s">
        <v>25</v>
      </c>
      <c r="H152" s="3" t="s">
        <v>26</v>
      </c>
      <c r="I152" s="3" t="s">
        <v>25</v>
      </c>
      <c r="J152" s="3" t="s">
        <v>26</v>
      </c>
      <c r="K152" s="3" t="s">
        <v>25</v>
      </c>
      <c r="L152" s="3" t="s">
        <v>26</v>
      </c>
      <c r="M152" s="3" t="s">
        <v>25</v>
      </c>
      <c r="N152" s="3" t="s">
        <v>26</v>
      </c>
      <c r="O152" s="3" t="s">
        <v>25</v>
      </c>
      <c r="P152" s="3" t="s">
        <v>26</v>
      </c>
      <c r="Q152" s="3" t="s">
        <v>25</v>
      </c>
      <c r="R152" s="3" t="s">
        <v>26</v>
      </c>
      <c r="S152" s="3" t="s">
        <v>25</v>
      </c>
      <c r="T152" s="3" t="s">
        <v>26</v>
      </c>
      <c r="U152" s="3" t="s">
        <v>25</v>
      </c>
      <c r="V152" s="3" t="s">
        <v>26</v>
      </c>
      <c r="W152" s="3" t="s">
        <v>25</v>
      </c>
      <c r="X152" s="3" t="s">
        <v>26</v>
      </c>
      <c r="Y152" s="3" t="s">
        <v>25</v>
      </c>
      <c r="Z152" s="3" t="s">
        <v>26</v>
      </c>
      <c r="AA152" s="3" t="s">
        <v>25</v>
      </c>
      <c r="AB152" s="3" t="s">
        <v>26</v>
      </c>
      <c r="AC152" s="3" t="s">
        <v>25</v>
      </c>
      <c r="AD152" s="3" t="s">
        <v>26</v>
      </c>
      <c r="AE152" s="3" t="s">
        <v>25</v>
      </c>
      <c r="AF152" s="3" t="s">
        <v>26</v>
      </c>
    </row>
    <row r="153" spans="1:32" ht="41.25" customHeight="1">
      <c r="A153" s="3">
        <v>411</v>
      </c>
      <c r="B153" s="7" t="s">
        <v>94</v>
      </c>
      <c r="C153" s="6">
        <v>150</v>
      </c>
      <c r="D153" s="6">
        <v>180</v>
      </c>
      <c r="E153" s="60"/>
      <c r="F153" s="6">
        <v>3.2</v>
      </c>
      <c r="G153" s="6">
        <v>2.3</v>
      </c>
      <c r="H153" s="6">
        <v>3.2</v>
      </c>
      <c r="I153" s="6">
        <v>4.5</v>
      </c>
      <c r="J153" s="6">
        <v>5.2</v>
      </c>
      <c r="K153" s="6">
        <v>4.5</v>
      </c>
      <c r="L153" s="6">
        <v>5.2</v>
      </c>
      <c r="M153" s="6">
        <v>19.5</v>
      </c>
      <c r="N153" s="6">
        <v>20.1</v>
      </c>
      <c r="O153" s="6">
        <v>127.7</v>
      </c>
      <c r="P153" s="5">
        <v>135.8</v>
      </c>
      <c r="Q153" s="5">
        <v>15.59</v>
      </c>
      <c r="R153" s="5">
        <v>16.8</v>
      </c>
      <c r="S153" s="5">
        <v>102.6</v>
      </c>
      <c r="T153" s="5">
        <v>135</v>
      </c>
      <c r="U153" s="5">
        <v>36.95</v>
      </c>
      <c r="V153" s="5">
        <v>37.56</v>
      </c>
      <c r="W153" s="5">
        <v>0.657</v>
      </c>
      <c r="X153" s="5">
        <v>0.756</v>
      </c>
      <c r="Y153" s="5">
        <v>0.076</v>
      </c>
      <c r="Z153" s="5">
        <v>0.082</v>
      </c>
      <c r="AA153" s="5">
        <v>0.02</v>
      </c>
      <c r="AB153" s="5">
        <v>0.03</v>
      </c>
      <c r="AC153" s="5">
        <v>0</v>
      </c>
      <c r="AD153" s="5">
        <v>0</v>
      </c>
      <c r="AE153" s="5">
        <v>1</v>
      </c>
      <c r="AF153" s="5">
        <v>1.2</v>
      </c>
    </row>
    <row r="154" spans="1:32" ht="38.25" customHeight="1">
      <c r="A154" s="3">
        <v>268</v>
      </c>
      <c r="B154" s="7" t="s">
        <v>95</v>
      </c>
      <c r="C154" s="3">
        <v>80</v>
      </c>
      <c r="D154" s="3">
        <v>100</v>
      </c>
      <c r="E154" s="6">
        <v>18.2</v>
      </c>
      <c r="F154" s="6">
        <v>21.8</v>
      </c>
      <c r="G154" s="6">
        <v>18.2</v>
      </c>
      <c r="H154" s="6">
        <v>21.8</v>
      </c>
      <c r="I154" s="6">
        <v>29.6</v>
      </c>
      <c r="J154" s="6">
        <v>32.4</v>
      </c>
      <c r="K154" s="6">
        <v>29.6</v>
      </c>
      <c r="L154" s="6">
        <v>32.4</v>
      </c>
      <c r="M154" s="6">
        <v>8.6</v>
      </c>
      <c r="N154" s="6">
        <v>10.3</v>
      </c>
      <c r="O154" s="6">
        <v>386</v>
      </c>
      <c r="P154" s="5">
        <v>412</v>
      </c>
      <c r="Q154" s="5">
        <v>23</v>
      </c>
      <c r="R154" s="5">
        <v>32</v>
      </c>
      <c r="S154" s="5">
        <v>183</v>
      </c>
      <c r="T154" s="5">
        <v>210</v>
      </c>
      <c r="U154" s="5">
        <v>28</v>
      </c>
      <c r="V154" s="5">
        <v>37</v>
      </c>
      <c r="W154" s="5">
        <v>2.9</v>
      </c>
      <c r="X154" s="5">
        <v>3.9</v>
      </c>
      <c r="Y154" s="5">
        <v>0.1</v>
      </c>
      <c r="Z154" s="5">
        <v>0.19</v>
      </c>
      <c r="AA154" s="5">
        <v>0.12</v>
      </c>
      <c r="AB154" s="5">
        <v>0.19</v>
      </c>
      <c r="AC154" s="5">
        <v>0</v>
      </c>
      <c r="AD154" s="5">
        <v>0</v>
      </c>
      <c r="AE154" s="5">
        <v>4.9</v>
      </c>
      <c r="AF154" s="5">
        <v>6.2</v>
      </c>
    </row>
    <row r="155" spans="1:32" ht="37.5" customHeight="1">
      <c r="A155" s="6">
        <v>431</v>
      </c>
      <c r="B155" s="7" t="s">
        <v>96</v>
      </c>
      <c r="C155" s="3">
        <v>200</v>
      </c>
      <c r="D155" s="3">
        <v>215</v>
      </c>
      <c r="E155" s="6">
        <v>0.1</v>
      </c>
      <c r="F155" s="6">
        <v>0.2</v>
      </c>
      <c r="G155" s="6">
        <v>0</v>
      </c>
      <c r="H155" s="6">
        <v>0</v>
      </c>
      <c r="I155" s="6">
        <v>0</v>
      </c>
      <c r="J155" s="6">
        <v>0</v>
      </c>
      <c r="K155" s="6">
        <v>0</v>
      </c>
      <c r="L155" s="6">
        <v>0</v>
      </c>
      <c r="M155" s="6">
        <v>6.8</v>
      </c>
      <c r="N155" s="6">
        <v>13.6</v>
      </c>
      <c r="O155" s="6">
        <v>28</v>
      </c>
      <c r="P155" s="5">
        <v>32</v>
      </c>
      <c r="Q155" s="5">
        <v>8</v>
      </c>
      <c r="R155" s="5">
        <v>16</v>
      </c>
      <c r="S155" s="5">
        <v>4</v>
      </c>
      <c r="T155" s="5">
        <v>8</v>
      </c>
      <c r="U155" s="5">
        <v>3</v>
      </c>
      <c r="V155" s="5">
        <v>6</v>
      </c>
      <c r="W155" s="5">
        <v>0.4</v>
      </c>
      <c r="X155" s="5">
        <v>0.8</v>
      </c>
      <c r="Y155" s="5">
        <v>0</v>
      </c>
      <c r="Z155" s="5">
        <v>0</v>
      </c>
      <c r="AA155" s="5">
        <v>0</v>
      </c>
      <c r="AB155" s="5">
        <v>0</v>
      </c>
      <c r="AC155" s="5">
        <v>1.1</v>
      </c>
      <c r="AD155" s="5">
        <v>2.2</v>
      </c>
      <c r="AE155" s="5">
        <v>0</v>
      </c>
      <c r="AF155" s="5">
        <v>0</v>
      </c>
    </row>
    <row r="156" spans="1:32" ht="21.75" customHeight="1">
      <c r="A156" s="6"/>
      <c r="B156" s="7" t="s">
        <v>115</v>
      </c>
      <c r="C156" s="6">
        <v>35</v>
      </c>
      <c r="D156" s="6">
        <v>40</v>
      </c>
      <c r="E156" s="6">
        <v>1.9</v>
      </c>
      <c r="F156" s="6">
        <v>2.3</v>
      </c>
      <c r="G156" s="6">
        <v>1.9</v>
      </c>
      <c r="H156" s="6">
        <v>2.3</v>
      </c>
      <c r="I156" s="6">
        <v>5.2</v>
      </c>
      <c r="J156" s="6">
        <v>6.4</v>
      </c>
      <c r="K156" s="6">
        <v>5.2</v>
      </c>
      <c r="L156" s="6">
        <v>6.4</v>
      </c>
      <c r="M156" s="6">
        <v>5.7</v>
      </c>
      <c r="N156" s="6">
        <v>7.2</v>
      </c>
      <c r="O156" s="6">
        <v>78</v>
      </c>
      <c r="P156" s="5">
        <v>92</v>
      </c>
      <c r="Q156" s="5">
        <v>68</v>
      </c>
      <c r="R156" s="5">
        <v>73</v>
      </c>
      <c r="S156" s="5">
        <v>46</v>
      </c>
      <c r="T156" s="5">
        <v>58</v>
      </c>
      <c r="U156" s="5">
        <v>6</v>
      </c>
      <c r="V156" s="5">
        <v>9</v>
      </c>
      <c r="W156" s="5">
        <v>0.2</v>
      </c>
      <c r="X156" s="5">
        <v>0.4</v>
      </c>
      <c r="Y156" s="5">
        <v>0.03</v>
      </c>
      <c r="Z156" s="5">
        <v>0.05</v>
      </c>
      <c r="AA156" s="5">
        <v>0.04</v>
      </c>
      <c r="AB156" s="5">
        <v>0.05</v>
      </c>
      <c r="AC156" s="5">
        <v>0</v>
      </c>
      <c r="AD156" s="5">
        <v>0</v>
      </c>
      <c r="AE156" s="5">
        <v>0.2</v>
      </c>
      <c r="AF156" s="5">
        <v>0.4</v>
      </c>
    </row>
    <row r="157" spans="1:32" ht="39.75" customHeight="1">
      <c r="A157" s="8">
        <v>588</v>
      </c>
      <c r="B157" s="7" t="s">
        <v>65</v>
      </c>
      <c r="C157" s="6">
        <v>35</v>
      </c>
      <c r="D157" s="6">
        <v>70</v>
      </c>
      <c r="E157" s="6">
        <v>2.8</v>
      </c>
      <c r="F157" s="6">
        <v>5.6</v>
      </c>
      <c r="G157" s="6">
        <v>0</v>
      </c>
      <c r="H157" s="6">
        <v>0</v>
      </c>
      <c r="I157" s="6">
        <v>0.9</v>
      </c>
      <c r="J157" s="6">
        <v>1.8</v>
      </c>
      <c r="K157" s="6">
        <v>1.2</v>
      </c>
      <c r="L157" s="6">
        <v>1.2</v>
      </c>
      <c r="M157" s="6">
        <v>18.7</v>
      </c>
      <c r="N157" s="6">
        <v>37.4</v>
      </c>
      <c r="O157" s="6">
        <v>95</v>
      </c>
      <c r="P157" s="5">
        <v>109.2</v>
      </c>
      <c r="Q157" s="5">
        <v>18</v>
      </c>
      <c r="R157" s="5">
        <v>18</v>
      </c>
      <c r="S157" s="5">
        <v>58</v>
      </c>
      <c r="T157" s="5">
        <v>58</v>
      </c>
      <c r="U157" s="5">
        <v>24</v>
      </c>
      <c r="V157" s="5">
        <v>24</v>
      </c>
      <c r="W157" s="5">
        <v>1.12</v>
      </c>
      <c r="X157" s="5">
        <v>1.12</v>
      </c>
      <c r="Y157" s="5">
        <v>0.1</v>
      </c>
      <c r="Z157" s="5">
        <v>0.1</v>
      </c>
      <c r="AA157" s="5">
        <v>0.05</v>
      </c>
      <c r="AB157" s="5">
        <v>0.05</v>
      </c>
      <c r="AC157" s="5">
        <v>0</v>
      </c>
      <c r="AD157" s="5">
        <v>0</v>
      </c>
      <c r="AE157" s="5">
        <v>1</v>
      </c>
      <c r="AF157" s="5">
        <v>1</v>
      </c>
    </row>
    <row r="158" spans="1:32" ht="36" customHeight="1">
      <c r="A158" s="6"/>
      <c r="B158" s="7" t="s">
        <v>80</v>
      </c>
      <c r="C158" s="6">
        <v>100</v>
      </c>
      <c r="D158" s="6">
        <v>100</v>
      </c>
      <c r="E158" s="6">
        <v>4.42</v>
      </c>
      <c r="F158" s="6">
        <v>4.42</v>
      </c>
      <c r="G158" s="6">
        <v>4.42</v>
      </c>
      <c r="H158" s="6">
        <v>4.42</v>
      </c>
      <c r="I158" s="6">
        <v>0.35</v>
      </c>
      <c r="J158" s="6">
        <v>0.35</v>
      </c>
      <c r="K158" s="6">
        <v>0.35</v>
      </c>
      <c r="L158" s="6">
        <v>0.35</v>
      </c>
      <c r="M158" s="6">
        <v>12.58</v>
      </c>
      <c r="N158" s="6">
        <v>12.58</v>
      </c>
      <c r="O158" s="6">
        <v>69</v>
      </c>
      <c r="P158" s="5">
        <v>69</v>
      </c>
      <c r="Q158" s="5">
        <v>2</v>
      </c>
      <c r="R158" s="5">
        <v>2</v>
      </c>
      <c r="S158" s="5">
        <v>7.9</v>
      </c>
      <c r="T158" s="5">
        <v>7.9</v>
      </c>
      <c r="U158" s="5">
        <v>4.8</v>
      </c>
      <c r="V158" s="5">
        <v>4.8</v>
      </c>
      <c r="W158" s="5">
        <v>7.2</v>
      </c>
      <c r="X158" s="5">
        <v>7.2</v>
      </c>
      <c r="Y158" s="5">
        <v>5.1</v>
      </c>
      <c r="Z158" s="5">
        <v>5.1</v>
      </c>
      <c r="AA158" s="5">
        <v>1.3</v>
      </c>
      <c r="AB158" s="5">
        <v>1.3</v>
      </c>
      <c r="AC158" s="5">
        <v>8.7</v>
      </c>
      <c r="AD158" s="5">
        <v>8.7</v>
      </c>
      <c r="AE158" s="5">
        <v>5</v>
      </c>
      <c r="AF158" s="5">
        <v>5</v>
      </c>
    </row>
    <row r="159" spans="1:32" ht="36.75" customHeight="1">
      <c r="A159" s="8"/>
      <c r="B159" s="7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</row>
    <row r="160" spans="1:32" ht="26.25" customHeight="1">
      <c r="A160" s="8"/>
      <c r="B160" s="13" t="s">
        <v>28</v>
      </c>
      <c r="C160" s="6"/>
      <c r="D160" s="6"/>
      <c r="E160" s="14">
        <f aca="true" t="shared" si="20" ref="E160:AF160">SUM(E153:E159)</f>
        <v>27.42</v>
      </c>
      <c r="F160" s="14">
        <f t="shared" si="20"/>
        <v>37.52</v>
      </c>
      <c r="G160" s="14">
        <f t="shared" si="20"/>
        <v>26.82</v>
      </c>
      <c r="H160" s="14">
        <f t="shared" si="20"/>
        <v>31.72</v>
      </c>
      <c r="I160" s="14">
        <f t="shared" si="20"/>
        <v>40.550000000000004</v>
      </c>
      <c r="J160" s="14">
        <f t="shared" si="20"/>
        <v>46.15</v>
      </c>
      <c r="K160" s="14">
        <f t="shared" si="20"/>
        <v>40.85000000000001</v>
      </c>
      <c r="L160" s="14">
        <f t="shared" si="20"/>
        <v>45.550000000000004</v>
      </c>
      <c r="M160" s="14">
        <f t="shared" si="20"/>
        <v>71.88</v>
      </c>
      <c r="N160" s="14">
        <f t="shared" si="20"/>
        <v>101.17999999999999</v>
      </c>
      <c r="O160" s="14">
        <f t="shared" si="20"/>
        <v>783.7</v>
      </c>
      <c r="P160" s="15">
        <f t="shared" si="20"/>
        <v>850</v>
      </c>
      <c r="Q160" s="15">
        <f t="shared" si="20"/>
        <v>134.59</v>
      </c>
      <c r="R160" s="15">
        <f t="shared" si="20"/>
        <v>157.8</v>
      </c>
      <c r="S160" s="15">
        <f t="shared" si="20"/>
        <v>401.5</v>
      </c>
      <c r="T160" s="15">
        <f t="shared" si="20"/>
        <v>476.9</v>
      </c>
      <c r="U160" s="15">
        <f t="shared" si="20"/>
        <v>102.75</v>
      </c>
      <c r="V160" s="15">
        <f t="shared" si="20"/>
        <v>118.36</v>
      </c>
      <c r="W160" s="15">
        <f t="shared" si="20"/>
        <v>12.477</v>
      </c>
      <c r="X160" s="15">
        <f t="shared" si="20"/>
        <v>14.176</v>
      </c>
      <c r="Y160" s="15">
        <f t="shared" si="20"/>
        <v>5.406</v>
      </c>
      <c r="Z160" s="15">
        <f t="shared" si="20"/>
        <v>5.521999999999999</v>
      </c>
      <c r="AA160" s="15">
        <f t="shared" si="20"/>
        <v>1.53</v>
      </c>
      <c r="AB160" s="15">
        <f t="shared" si="20"/>
        <v>1.62</v>
      </c>
      <c r="AC160" s="15">
        <f t="shared" si="20"/>
        <v>9.799999999999999</v>
      </c>
      <c r="AD160" s="15">
        <f t="shared" si="20"/>
        <v>10.899999999999999</v>
      </c>
      <c r="AE160" s="15">
        <f t="shared" si="20"/>
        <v>12.100000000000001</v>
      </c>
      <c r="AF160" s="15">
        <f t="shared" si="20"/>
        <v>13.8</v>
      </c>
    </row>
    <row r="161" spans="1:32" s="48" customFormat="1" ht="22.5" customHeight="1">
      <c r="A161" s="70" t="s">
        <v>29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  <c r="AA161" s="70"/>
      <c r="AB161" s="70"/>
      <c r="AC161" s="70"/>
      <c r="AD161" s="70"/>
      <c r="AE161" s="70"/>
      <c r="AF161" s="70"/>
    </row>
    <row r="162" spans="1:32" s="48" customFormat="1" ht="66.75" customHeight="1">
      <c r="A162" s="6"/>
      <c r="B162" s="52"/>
      <c r="C162" s="3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</row>
    <row r="163" spans="1:32" ht="38.25" customHeight="1">
      <c r="A163" s="6">
        <v>52</v>
      </c>
      <c r="B163" s="7" t="s">
        <v>97</v>
      </c>
      <c r="C163" s="6">
        <v>200</v>
      </c>
      <c r="D163" s="6">
        <v>250</v>
      </c>
      <c r="E163" s="6">
        <v>0.22</v>
      </c>
      <c r="F163" s="6">
        <v>0.35</v>
      </c>
      <c r="G163" s="6">
        <v>0.22</v>
      </c>
      <c r="H163" s="6">
        <v>0.35</v>
      </c>
      <c r="I163" s="17">
        <v>2.5</v>
      </c>
      <c r="J163" s="17">
        <v>3.6</v>
      </c>
      <c r="K163" s="6">
        <v>2.5</v>
      </c>
      <c r="L163" s="6">
        <v>3.6</v>
      </c>
      <c r="M163" s="6">
        <v>5.3</v>
      </c>
      <c r="N163" s="6">
        <v>6</v>
      </c>
      <c r="O163" s="6">
        <v>52</v>
      </c>
      <c r="P163" s="5">
        <v>63</v>
      </c>
      <c r="Q163" s="5">
        <v>59</v>
      </c>
      <c r="R163" s="5">
        <v>64</v>
      </c>
      <c r="S163" s="5">
        <v>148</v>
      </c>
      <c r="T163" s="5">
        <v>156</v>
      </c>
      <c r="U163" s="5">
        <v>25</v>
      </c>
      <c r="V163" s="5">
        <v>32</v>
      </c>
      <c r="W163" s="5">
        <v>0.75</v>
      </c>
      <c r="X163" s="5">
        <v>0.82</v>
      </c>
      <c r="Y163" s="5">
        <v>0.045</v>
      </c>
      <c r="Z163" s="5">
        <v>0.052</v>
      </c>
      <c r="AA163" s="5">
        <v>0.05</v>
      </c>
      <c r="AB163" s="5">
        <v>0.052</v>
      </c>
      <c r="AC163" s="5">
        <v>17.1</v>
      </c>
      <c r="AD163" s="5">
        <v>17.8</v>
      </c>
      <c r="AE163" s="5">
        <v>0.75</v>
      </c>
      <c r="AF163" s="5">
        <v>0.86</v>
      </c>
    </row>
    <row r="164" spans="1:32" ht="35.25" customHeight="1">
      <c r="A164" s="6">
        <v>359</v>
      </c>
      <c r="B164" s="7" t="s">
        <v>81</v>
      </c>
      <c r="C164" s="3">
        <v>150</v>
      </c>
      <c r="D164" s="3">
        <v>180</v>
      </c>
      <c r="E164" s="6">
        <v>9.9</v>
      </c>
      <c r="F164" s="6">
        <v>19.9</v>
      </c>
      <c r="G164" s="6">
        <v>9.9</v>
      </c>
      <c r="H164" s="6">
        <v>19.9</v>
      </c>
      <c r="I164" s="6">
        <v>13.9</v>
      </c>
      <c r="J164" s="6">
        <v>27.8</v>
      </c>
      <c r="K164" s="6">
        <v>13.9</v>
      </c>
      <c r="L164" s="6">
        <v>27.8</v>
      </c>
      <c r="M164" s="6">
        <v>13.5</v>
      </c>
      <c r="N164" s="6">
        <v>27</v>
      </c>
      <c r="O164" s="6">
        <v>219</v>
      </c>
      <c r="P164" s="5">
        <v>438</v>
      </c>
      <c r="Q164" s="5">
        <v>131</v>
      </c>
      <c r="R164" s="5">
        <v>262</v>
      </c>
      <c r="S164" s="5">
        <v>78</v>
      </c>
      <c r="T164" s="5">
        <v>156</v>
      </c>
      <c r="U164" s="5">
        <v>13</v>
      </c>
      <c r="V164" s="5">
        <v>26</v>
      </c>
      <c r="W164" s="5">
        <v>0.9</v>
      </c>
      <c r="X164" s="5">
        <v>1.8</v>
      </c>
      <c r="Y164" s="5">
        <v>0.17</v>
      </c>
      <c r="Z164" s="5">
        <v>0.34</v>
      </c>
      <c r="AA164" s="5">
        <v>0.08</v>
      </c>
      <c r="AB164" s="5">
        <v>0.16</v>
      </c>
      <c r="AC164" s="5">
        <v>0</v>
      </c>
      <c r="AD164" s="5">
        <v>0</v>
      </c>
      <c r="AE164" s="5">
        <v>1.7</v>
      </c>
      <c r="AF164" s="5">
        <v>3.4</v>
      </c>
    </row>
    <row r="165" spans="1:32" ht="46.5" customHeight="1">
      <c r="A165" s="6">
        <v>596</v>
      </c>
      <c r="B165" s="7" t="s">
        <v>75</v>
      </c>
      <c r="C165" s="6">
        <v>100</v>
      </c>
      <c r="D165" s="6">
        <v>150</v>
      </c>
      <c r="E165" s="6">
        <v>22.6</v>
      </c>
      <c r="F165" s="6">
        <v>31.2</v>
      </c>
      <c r="G165" s="6">
        <v>22.6</v>
      </c>
      <c r="H165" s="6">
        <v>31.2</v>
      </c>
      <c r="I165" s="6">
        <v>17</v>
      </c>
      <c r="J165" s="6">
        <v>19</v>
      </c>
      <c r="K165" s="6">
        <v>17</v>
      </c>
      <c r="L165" s="6">
        <v>19</v>
      </c>
      <c r="M165" s="6">
        <v>0</v>
      </c>
      <c r="N165" s="6">
        <v>0</v>
      </c>
      <c r="O165" s="6">
        <v>244</v>
      </c>
      <c r="P165" s="5">
        <v>265</v>
      </c>
      <c r="Q165" s="5">
        <v>33</v>
      </c>
      <c r="R165" s="5">
        <v>42</v>
      </c>
      <c r="S165" s="5">
        <v>156</v>
      </c>
      <c r="T165" s="5">
        <v>163</v>
      </c>
      <c r="U165" s="5">
        <v>19</v>
      </c>
      <c r="V165" s="5">
        <v>22</v>
      </c>
      <c r="W165" s="5">
        <v>1.6</v>
      </c>
      <c r="X165" s="5">
        <v>2.4</v>
      </c>
      <c r="Y165" s="5">
        <v>0.04</v>
      </c>
      <c r="Z165" s="5">
        <v>0.06</v>
      </c>
      <c r="AA165" s="5">
        <v>0.12</v>
      </c>
      <c r="AB165" s="5">
        <v>0.23</v>
      </c>
      <c r="AC165" s="5">
        <v>1.4</v>
      </c>
      <c r="AD165" s="5">
        <v>1.6</v>
      </c>
      <c r="AE165" s="5">
        <v>6.1</v>
      </c>
      <c r="AF165" s="5">
        <v>7.2</v>
      </c>
    </row>
    <row r="166" spans="1:32" ht="39" customHeight="1">
      <c r="A166" s="6">
        <v>284</v>
      </c>
      <c r="B166" s="7" t="s">
        <v>73</v>
      </c>
      <c r="C166" s="6">
        <v>180</v>
      </c>
      <c r="D166" s="6">
        <v>200</v>
      </c>
      <c r="E166" s="23">
        <v>8.4</v>
      </c>
      <c r="F166" s="23">
        <v>12.9</v>
      </c>
      <c r="G166" s="23">
        <v>0</v>
      </c>
      <c r="H166" s="23">
        <v>0</v>
      </c>
      <c r="I166" s="23">
        <v>8.4</v>
      </c>
      <c r="J166" s="23">
        <v>12.9</v>
      </c>
      <c r="K166" s="23">
        <v>0</v>
      </c>
      <c r="L166" s="23">
        <v>0</v>
      </c>
      <c r="M166" s="23">
        <v>40.5</v>
      </c>
      <c r="N166" s="23">
        <v>62.1</v>
      </c>
      <c r="O166" s="23">
        <v>277.6</v>
      </c>
      <c r="P166" s="24">
        <v>425.6</v>
      </c>
      <c r="Q166" s="24">
        <v>40</v>
      </c>
      <c r="R166" s="24">
        <v>52.6</v>
      </c>
      <c r="S166" s="23">
        <v>175</v>
      </c>
      <c r="T166" s="23">
        <v>216.4</v>
      </c>
      <c r="U166" s="24">
        <v>11.6</v>
      </c>
      <c r="V166" s="24">
        <v>20.8</v>
      </c>
      <c r="W166" s="24">
        <v>1.4</v>
      </c>
      <c r="X166" s="24">
        <v>1.7</v>
      </c>
      <c r="Y166" s="24">
        <v>0.18</v>
      </c>
      <c r="Z166" s="24">
        <v>0.2</v>
      </c>
      <c r="AA166" s="24">
        <v>0.05</v>
      </c>
      <c r="AB166" s="24">
        <v>0.1</v>
      </c>
      <c r="AC166" s="24">
        <v>0</v>
      </c>
      <c r="AD166" s="24">
        <v>0</v>
      </c>
      <c r="AE166" s="24">
        <v>2.2</v>
      </c>
      <c r="AF166" s="24">
        <v>3</v>
      </c>
    </row>
    <row r="167" spans="1:32" ht="42.75" customHeight="1">
      <c r="A167" s="8">
        <v>588</v>
      </c>
      <c r="B167" s="7" t="s">
        <v>57</v>
      </c>
      <c r="C167" s="6">
        <v>35</v>
      </c>
      <c r="D167" s="6">
        <v>70</v>
      </c>
      <c r="E167" s="6">
        <v>2.8</v>
      </c>
      <c r="F167" s="6">
        <v>5.6</v>
      </c>
      <c r="G167" s="6">
        <v>0</v>
      </c>
      <c r="H167" s="6">
        <v>0</v>
      </c>
      <c r="I167" s="6">
        <v>0.9</v>
      </c>
      <c r="J167" s="6">
        <v>1.8</v>
      </c>
      <c r="K167" s="6">
        <v>1.2</v>
      </c>
      <c r="L167" s="6">
        <v>1.2</v>
      </c>
      <c r="M167" s="6">
        <v>18.7</v>
      </c>
      <c r="N167" s="6">
        <v>37.4</v>
      </c>
      <c r="O167" s="6">
        <v>95</v>
      </c>
      <c r="P167" s="5">
        <v>109.2</v>
      </c>
      <c r="Q167" s="5">
        <v>18</v>
      </c>
      <c r="R167" s="5">
        <v>18</v>
      </c>
      <c r="S167" s="5">
        <v>58</v>
      </c>
      <c r="T167" s="5">
        <v>58</v>
      </c>
      <c r="U167" s="5">
        <v>24</v>
      </c>
      <c r="V167" s="5">
        <v>24</v>
      </c>
      <c r="W167" s="5">
        <v>1.12</v>
      </c>
      <c r="X167" s="5">
        <v>1.12</v>
      </c>
      <c r="Y167" s="5">
        <v>0.1</v>
      </c>
      <c r="Z167" s="5">
        <v>0.1</v>
      </c>
      <c r="AA167" s="5">
        <v>0.05</v>
      </c>
      <c r="AB167" s="5">
        <v>0.05</v>
      </c>
      <c r="AC167" s="5">
        <v>0</v>
      </c>
      <c r="AD167" s="5">
        <v>0</v>
      </c>
      <c r="AE167" s="5">
        <v>1</v>
      </c>
      <c r="AF167" s="5">
        <v>1</v>
      </c>
    </row>
    <row r="168" spans="1:32" ht="29.25" customHeight="1">
      <c r="A168" s="6">
        <v>900</v>
      </c>
      <c r="B168" s="7" t="s">
        <v>98</v>
      </c>
      <c r="C168" s="6">
        <v>0.06</v>
      </c>
      <c r="D168" s="6">
        <v>0.1</v>
      </c>
      <c r="E168" s="6">
        <v>1.7</v>
      </c>
      <c r="F168" s="6">
        <v>2.5</v>
      </c>
      <c r="G168" s="6">
        <v>1.7</v>
      </c>
      <c r="H168" s="6">
        <v>2.5</v>
      </c>
      <c r="I168" s="6">
        <v>13.3</v>
      </c>
      <c r="J168" s="6">
        <v>19.9</v>
      </c>
      <c r="K168" s="6">
        <v>13.3</v>
      </c>
      <c r="L168" s="6">
        <v>19.9</v>
      </c>
      <c r="M168" s="6">
        <v>5.1</v>
      </c>
      <c r="N168" s="6">
        <v>7.7</v>
      </c>
      <c r="O168" s="6">
        <v>148</v>
      </c>
      <c r="P168" s="5">
        <v>222</v>
      </c>
      <c r="Q168" s="5">
        <v>43</v>
      </c>
      <c r="R168" s="5">
        <v>65</v>
      </c>
      <c r="S168" s="5">
        <v>31</v>
      </c>
      <c r="T168" s="5">
        <v>47</v>
      </c>
      <c r="U168" s="5">
        <v>15</v>
      </c>
      <c r="V168" s="5">
        <v>23</v>
      </c>
      <c r="W168" s="5">
        <v>0.7</v>
      </c>
      <c r="X168" s="5">
        <v>1.1</v>
      </c>
      <c r="Y168" s="5">
        <v>0.03</v>
      </c>
      <c r="Z168" s="5">
        <v>0.05</v>
      </c>
      <c r="AA168" s="5">
        <v>0.06</v>
      </c>
      <c r="AB168" s="5">
        <v>0.09</v>
      </c>
      <c r="AC168" s="5">
        <v>7</v>
      </c>
      <c r="AD168" s="5">
        <v>10.5</v>
      </c>
      <c r="AE168" s="5">
        <v>0.5</v>
      </c>
      <c r="AF168" s="5">
        <v>0.8</v>
      </c>
    </row>
    <row r="169" spans="1:32" ht="30.75" customHeight="1">
      <c r="A169" s="8"/>
      <c r="B169" s="51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</row>
    <row r="170" spans="1:32" ht="35.25" customHeight="1">
      <c r="A170" s="6"/>
      <c r="B170" s="13" t="s">
        <v>38</v>
      </c>
      <c r="C170" s="14"/>
      <c r="D170" s="14"/>
      <c r="E170" s="14">
        <f aca="true" t="shared" si="21" ref="E170:AF170">E162+E163+E164+E165+E166+E167+E168+E169</f>
        <v>45.62</v>
      </c>
      <c r="F170" s="14">
        <f t="shared" si="21"/>
        <v>72.45</v>
      </c>
      <c r="G170" s="14">
        <f t="shared" si="21"/>
        <v>34.42</v>
      </c>
      <c r="H170" s="14">
        <f t="shared" si="21"/>
        <v>53.95</v>
      </c>
      <c r="I170" s="14">
        <f t="shared" si="21"/>
        <v>56</v>
      </c>
      <c r="J170" s="14">
        <f t="shared" si="21"/>
        <v>85</v>
      </c>
      <c r="K170" s="14">
        <f t="shared" si="21"/>
        <v>47.900000000000006</v>
      </c>
      <c r="L170" s="14">
        <f t="shared" si="21"/>
        <v>71.5</v>
      </c>
      <c r="M170" s="14">
        <f t="shared" si="21"/>
        <v>83.1</v>
      </c>
      <c r="N170" s="14">
        <f t="shared" si="21"/>
        <v>140.2</v>
      </c>
      <c r="O170" s="14">
        <f t="shared" si="21"/>
        <v>1035.6</v>
      </c>
      <c r="P170" s="15">
        <f t="shared" si="21"/>
        <v>1522.8</v>
      </c>
      <c r="Q170" s="15">
        <f t="shared" si="21"/>
        <v>324</v>
      </c>
      <c r="R170" s="15">
        <f t="shared" si="21"/>
        <v>503.6</v>
      </c>
      <c r="S170" s="15">
        <f t="shared" si="21"/>
        <v>646</v>
      </c>
      <c r="T170" s="15">
        <f t="shared" si="21"/>
        <v>796.4</v>
      </c>
      <c r="U170" s="15">
        <f t="shared" si="21"/>
        <v>107.6</v>
      </c>
      <c r="V170" s="15">
        <f t="shared" si="21"/>
        <v>147.8</v>
      </c>
      <c r="W170" s="15">
        <f t="shared" si="21"/>
        <v>6.470000000000001</v>
      </c>
      <c r="X170" s="15">
        <f t="shared" si="21"/>
        <v>8.94</v>
      </c>
      <c r="Y170" s="15">
        <f t="shared" si="21"/>
        <v>0.5650000000000001</v>
      </c>
      <c r="Z170" s="15">
        <f t="shared" si="21"/>
        <v>0.802</v>
      </c>
      <c r="AA170" s="15">
        <f t="shared" si="21"/>
        <v>0.41</v>
      </c>
      <c r="AB170" s="15">
        <f t="shared" si="21"/>
        <v>0.682</v>
      </c>
      <c r="AC170" s="15">
        <f t="shared" si="21"/>
        <v>25.5</v>
      </c>
      <c r="AD170" s="15">
        <f t="shared" si="21"/>
        <v>29.900000000000002</v>
      </c>
      <c r="AE170" s="15">
        <f t="shared" si="21"/>
        <v>12.25</v>
      </c>
      <c r="AF170" s="15">
        <f t="shared" si="21"/>
        <v>16.26</v>
      </c>
    </row>
    <row r="171" spans="1:32" ht="33" customHeight="1">
      <c r="A171" s="6"/>
      <c r="B171" s="13" t="s">
        <v>32</v>
      </c>
      <c r="C171" s="14"/>
      <c r="D171" s="14"/>
      <c r="E171" s="14">
        <f aca="true" t="shared" si="22" ref="E171:AF171">E160+E170</f>
        <v>73.03999999999999</v>
      </c>
      <c r="F171" s="14">
        <f t="shared" si="22"/>
        <v>109.97</v>
      </c>
      <c r="G171" s="14">
        <f t="shared" si="22"/>
        <v>61.24</v>
      </c>
      <c r="H171" s="14">
        <f t="shared" si="22"/>
        <v>85.67</v>
      </c>
      <c r="I171" s="14">
        <f t="shared" si="22"/>
        <v>96.55000000000001</v>
      </c>
      <c r="J171" s="14">
        <f t="shared" si="22"/>
        <v>131.15</v>
      </c>
      <c r="K171" s="14">
        <f t="shared" si="22"/>
        <v>88.75000000000001</v>
      </c>
      <c r="L171" s="14">
        <f t="shared" si="22"/>
        <v>117.05000000000001</v>
      </c>
      <c r="M171" s="14">
        <f t="shared" si="22"/>
        <v>154.98</v>
      </c>
      <c r="N171" s="14">
        <f t="shared" si="22"/>
        <v>241.38</v>
      </c>
      <c r="O171" s="14">
        <f t="shared" si="22"/>
        <v>1819.3</v>
      </c>
      <c r="P171" s="15">
        <f t="shared" si="22"/>
        <v>2372.8</v>
      </c>
      <c r="Q171" s="15">
        <f t="shared" si="22"/>
        <v>458.59000000000003</v>
      </c>
      <c r="R171" s="15">
        <f t="shared" si="22"/>
        <v>661.4000000000001</v>
      </c>
      <c r="S171" s="15">
        <f t="shared" si="22"/>
        <v>1047.5</v>
      </c>
      <c r="T171" s="15">
        <f t="shared" si="22"/>
        <v>1273.3</v>
      </c>
      <c r="U171" s="15">
        <f t="shared" si="22"/>
        <v>210.35</v>
      </c>
      <c r="V171" s="15">
        <f t="shared" si="22"/>
        <v>266.16</v>
      </c>
      <c r="W171" s="15">
        <f t="shared" si="22"/>
        <v>18.947000000000003</v>
      </c>
      <c r="X171" s="15">
        <f t="shared" si="22"/>
        <v>23.116</v>
      </c>
      <c r="Y171" s="15">
        <f t="shared" si="22"/>
        <v>5.971</v>
      </c>
      <c r="Z171" s="15">
        <f t="shared" si="22"/>
        <v>6.324</v>
      </c>
      <c r="AA171" s="15">
        <f t="shared" si="22"/>
        <v>1.94</v>
      </c>
      <c r="AB171" s="15">
        <f t="shared" si="22"/>
        <v>2.302</v>
      </c>
      <c r="AC171" s="15">
        <f t="shared" si="22"/>
        <v>35.3</v>
      </c>
      <c r="AD171" s="15">
        <f t="shared" si="22"/>
        <v>40.8</v>
      </c>
      <c r="AE171" s="15">
        <f t="shared" si="22"/>
        <v>24.35</v>
      </c>
      <c r="AF171" s="15">
        <f t="shared" si="22"/>
        <v>30.060000000000002</v>
      </c>
    </row>
    <row r="172" spans="1:32" ht="131.25" customHeight="1">
      <c r="A172" s="48"/>
      <c r="B172" s="53"/>
      <c r="C172" s="48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  <c r="AB172" s="54"/>
      <c r="AC172" s="54"/>
      <c r="AD172" s="54"/>
      <c r="AE172" s="54"/>
      <c r="AF172" s="54"/>
    </row>
    <row r="173" spans="1:32" ht="27" customHeight="1">
      <c r="A173" s="71" t="s">
        <v>48</v>
      </c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</row>
    <row r="174" spans="1:32" ht="36" customHeight="1">
      <c r="A174" s="70" t="s">
        <v>0</v>
      </c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  <c r="AA174" s="70"/>
      <c r="AB174" s="70"/>
      <c r="AC174" s="70"/>
      <c r="AD174" s="70"/>
      <c r="AE174" s="70"/>
      <c r="AF174" s="70"/>
    </row>
    <row r="175" spans="1:32" ht="30.75" customHeight="1">
      <c r="A175" s="74" t="s">
        <v>1</v>
      </c>
      <c r="B175" s="75" t="s">
        <v>2</v>
      </c>
      <c r="C175" s="74" t="s">
        <v>3</v>
      </c>
      <c r="D175" s="74"/>
      <c r="E175" s="74" t="s">
        <v>4</v>
      </c>
      <c r="F175" s="74"/>
      <c r="G175" s="74"/>
      <c r="H175" s="74"/>
      <c r="I175" s="74"/>
      <c r="J175" s="74"/>
      <c r="K175" s="74"/>
      <c r="L175" s="74"/>
      <c r="M175" s="74"/>
      <c r="N175" s="74"/>
      <c r="O175" s="74" t="s">
        <v>49</v>
      </c>
      <c r="P175" s="74"/>
      <c r="Q175" s="75" t="s">
        <v>6</v>
      </c>
      <c r="R175" s="75"/>
      <c r="S175" s="75"/>
      <c r="T175" s="75"/>
      <c r="U175" s="75"/>
      <c r="V175" s="75"/>
      <c r="W175" s="75"/>
      <c r="X175" s="75"/>
      <c r="Y175" s="72" t="s">
        <v>7</v>
      </c>
      <c r="Z175" s="72"/>
      <c r="AA175" s="72"/>
      <c r="AB175" s="72"/>
      <c r="AC175" s="72"/>
      <c r="AD175" s="72"/>
      <c r="AE175" s="72"/>
      <c r="AF175" s="72"/>
    </row>
    <row r="176" spans="1:32" ht="17.25" customHeight="1">
      <c r="A176" s="74"/>
      <c r="B176" s="75"/>
      <c r="C176" s="74" t="s">
        <v>8</v>
      </c>
      <c r="D176" s="74" t="s">
        <v>9</v>
      </c>
      <c r="E176" s="73" t="s">
        <v>10</v>
      </c>
      <c r="F176" s="73"/>
      <c r="G176" s="73"/>
      <c r="H176" s="73"/>
      <c r="I176" s="73" t="s">
        <v>11</v>
      </c>
      <c r="J176" s="73"/>
      <c r="K176" s="73"/>
      <c r="L176" s="73"/>
      <c r="M176" s="74" t="s">
        <v>12</v>
      </c>
      <c r="N176" s="74"/>
      <c r="O176" s="74"/>
      <c r="P176" s="74"/>
      <c r="Q176" s="72" t="s">
        <v>14</v>
      </c>
      <c r="R176" s="72"/>
      <c r="S176" s="72" t="s">
        <v>15</v>
      </c>
      <c r="T176" s="72"/>
      <c r="U176" s="72" t="s">
        <v>16</v>
      </c>
      <c r="V176" s="72"/>
      <c r="W176" s="72" t="s">
        <v>17</v>
      </c>
      <c r="X176" s="72"/>
      <c r="Y176" s="72" t="s">
        <v>18</v>
      </c>
      <c r="Z176" s="72"/>
      <c r="AA176" s="72" t="s">
        <v>19</v>
      </c>
      <c r="AB176" s="72"/>
      <c r="AC176" s="72" t="s">
        <v>20</v>
      </c>
      <c r="AD176" s="72"/>
      <c r="AE176" s="72" t="s">
        <v>21</v>
      </c>
      <c r="AF176" s="72"/>
    </row>
    <row r="177" spans="1:32" ht="26.25" customHeight="1">
      <c r="A177" s="74"/>
      <c r="B177" s="75"/>
      <c r="C177" s="74"/>
      <c r="D177" s="74"/>
      <c r="E177" s="73" t="s">
        <v>22</v>
      </c>
      <c r="F177" s="73"/>
      <c r="G177" s="74" t="s">
        <v>23</v>
      </c>
      <c r="H177" s="74"/>
      <c r="I177" s="73" t="s">
        <v>22</v>
      </c>
      <c r="J177" s="73"/>
      <c r="K177" s="74" t="s">
        <v>24</v>
      </c>
      <c r="L177" s="74"/>
      <c r="M177" s="74"/>
      <c r="N177" s="74"/>
      <c r="O177" s="74"/>
      <c r="P177" s="74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</row>
    <row r="178" spans="1:32" ht="35.25" customHeight="1">
      <c r="A178" s="74"/>
      <c r="B178" s="75"/>
      <c r="C178" s="74"/>
      <c r="D178" s="74"/>
      <c r="E178" s="3" t="s">
        <v>25</v>
      </c>
      <c r="F178" s="3" t="s">
        <v>26</v>
      </c>
      <c r="G178" s="3" t="s">
        <v>25</v>
      </c>
      <c r="H178" s="3" t="s">
        <v>26</v>
      </c>
      <c r="I178" s="3" t="s">
        <v>25</v>
      </c>
      <c r="J178" s="3" t="s">
        <v>26</v>
      </c>
      <c r="K178" s="3" t="s">
        <v>25</v>
      </c>
      <c r="L178" s="3" t="s">
        <v>26</v>
      </c>
      <c r="M178" s="3" t="s">
        <v>25</v>
      </c>
      <c r="N178" s="3" t="s">
        <v>26</v>
      </c>
      <c r="O178" s="3" t="s">
        <v>25</v>
      </c>
      <c r="P178" s="3" t="s">
        <v>26</v>
      </c>
      <c r="Q178" s="3" t="s">
        <v>25</v>
      </c>
      <c r="R178" s="3" t="s">
        <v>26</v>
      </c>
      <c r="S178" s="3" t="s">
        <v>25</v>
      </c>
      <c r="T178" s="3" t="s">
        <v>26</v>
      </c>
      <c r="U178" s="3" t="s">
        <v>25</v>
      </c>
      <c r="V178" s="3" t="s">
        <v>26</v>
      </c>
      <c r="W178" s="3" t="s">
        <v>25</v>
      </c>
      <c r="X178" s="3" t="s">
        <v>26</v>
      </c>
      <c r="Y178" s="3" t="s">
        <v>25</v>
      </c>
      <c r="Z178" s="3" t="s">
        <v>26</v>
      </c>
      <c r="AA178" s="3" t="s">
        <v>25</v>
      </c>
      <c r="AB178" s="3" t="s">
        <v>26</v>
      </c>
      <c r="AC178" s="3" t="s">
        <v>25</v>
      </c>
      <c r="AD178" s="3" t="s">
        <v>26</v>
      </c>
      <c r="AE178" s="3" t="s">
        <v>25</v>
      </c>
      <c r="AF178" s="3" t="s">
        <v>26</v>
      </c>
    </row>
    <row r="179" spans="1:32" ht="41.25" customHeight="1">
      <c r="A179" s="6">
        <v>598</v>
      </c>
      <c r="B179" s="7" t="s">
        <v>99</v>
      </c>
      <c r="C179" s="6">
        <v>150</v>
      </c>
      <c r="D179" s="6">
        <v>180</v>
      </c>
      <c r="E179" s="6">
        <v>10.4</v>
      </c>
      <c r="F179" s="6">
        <v>20.8</v>
      </c>
      <c r="G179" s="6">
        <v>7.6</v>
      </c>
      <c r="H179" s="6">
        <v>15.2</v>
      </c>
      <c r="I179" s="6">
        <v>6.9</v>
      </c>
      <c r="J179" s="6">
        <v>13.8</v>
      </c>
      <c r="K179" s="6">
        <v>0.2</v>
      </c>
      <c r="L179" s="6">
        <v>0.4</v>
      </c>
      <c r="M179" s="6">
        <v>28.1</v>
      </c>
      <c r="N179" s="6">
        <v>56.2</v>
      </c>
      <c r="O179" s="6">
        <v>336</v>
      </c>
      <c r="P179" s="5">
        <v>420</v>
      </c>
      <c r="Q179" s="5">
        <v>30.2</v>
      </c>
      <c r="R179" s="5">
        <v>40.55</v>
      </c>
      <c r="S179" s="5">
        <v>211.7</v>
      </c>
      <c r="T179" s="5">
        <v>261.6</v>
      </c>
      <c r="U179" s="5">
        <v>26.8</v>
      </c>
      <c r="V179" s="5">
        <v>29.9</v>
      </c>
      <c r="W179" s="5">
        <v>1.5</v>
      </c>
      <c r="X179" s="5">
        <v>1.7</v>
      </c>
      <c r="Y179" s="5">
        <v>0.05</v>
      </c>
      <c r="Z179" s="5">
        <v>0.15</v>
      </c>
      <c r="AA179" s="5">
        <v>0.15</v>
      </c>
      <c r="AB179" s="5">
        <v>0.2</v>
      </c>
      <c r="AC179" s="5">
        <v>4</v>
      </c>
      <c r="AD179" s="5">
        <v>4.7</v>
      </c>
      <c r="AE179" s="5">
        <v>4</v>
      </c>
      <c r="AF179" s="5">
        <v>4.5</v>
      </c>
    </row>
    <row r="180" spans="1:32" ht="36" customHeight="1">
      <c r="A180" s="3"/>
      <c r="B180" s="7" t="s">
        <v>116</v>
      </c>
      <c r="C180" s="6">
        <v>40</v>
      </c>
      <c r="D180" s="6">
        <v>60</v>
      </c>
      <c r="E180" s="6">
        <v>2</v>
      </c>
      <c r="F180" s="6">
        <v>3</v>
      </c>
      <c r="G180" s="6">
        <v>0</v>
      </c>
      <c r="H180" s="6">
        <v>0</v>
      </c>
      <c r="I180" s="6">
        <v>0</v>
      </c>
      <c r="J180" s="6">
        <v>0</v>
      </c>
      <c r="K180" s="6">
        <v>0</v>
      </c>
      <c r="L180" s="6">
        <v>0</v>
      </c>
      <c r="M180" s="6">
        <v>6.6</v>
      </c>
      <c r="N180" s="6">
        <v>7.2</v>
      </c>
      <c r="O180" s="6">
        <v>36</v>
      </c>
      <c r="P180" s="5">
        <v>42</v>
      </c>
      <c r="Q180" s="5">
        <v>26</v>
      </c>
      <c r="R180" s="5">
        <v>27</v>
      </c>
      <c r="S180" s="5">
        <v>64</v>
      </c>
      <c r="T180" s="5">
        <v>68</v>
      </c>
      <c r="U180" s="5">
        <v>13</v>
      </c>
      <c r="V180" s="5">
        <v>15</v>
      </c>
      <c r="W180" s="5">
        <v>0.6</v>
      </c>
      <c r="X180" s="5">
        <v>0.8</v>
      </c>
      <c r="Y180" s="5">
        <v>0</v>
      </c>
      <c r="Z180" s="5">
        <v>0</v>
      </c>
      <c r="AA180" s="5">
        <v>0.06</v>
      </c>
      <c r="AB180" s="5">
        <v>0.08</v>
      </c>
      <c r="AC180" s="5">
        <v>17</v>
      </c>
      <c r="AD180" s="5">
        <v>19</v>
      </c>
      <c r="AE180" s="5">
        <v>0.1</v>
      </c>
      <c r="AF180" s="5">
        <v>0.3</v>
      </c>
    </row>
    <row r="181" spans="1:32" ht="39" customHeight="1">
      <c r="A181" s="8">
        <v>588</v>
      </c>
      <c r="B181" s="7" t="s">
        <v>57</v>
      </c>
      <c r="C181" s="6">
        <v>35</v>
      </c>
      <c r="D181" s="6">
        <v>70</v>
      </c>
      <c r="E181" s="6">
        <v>2.8</v>
      </c>
      <c r="F181" s="6">
        <v>5.6</v>
      </c>
      <c r="G181" s="6">
        <v>0</v>
      </c>
      <c r="H181" s="6">
        <v>0</v>
      </c>
      <c r="I181" s="6">
        <v>0.9</v>
      </c>
      <c r="J181" s="6">
        <v>1.8</v>
      </c>
      <c r="K181" s="6">
        <v>1.2</v>
      </c>
      <c r="L181" s="6">
        <v>1.2</v>
      </c>
      <c r="M181" s="6">
        <v>18.7</v>
      </c>
      <c r="N181" s="6">
        <v>37.4</v>
      </c>
      <c r="O181" s="6">
        <v>95</v>
      </c>
      <c r="P181" s="5">
        <v>109.2</v>
      </c>
      <c r="Q181" s="5">
        <v>18</v>
      </c>
      <c r="R181" s="5">
        <v>18</v>
      </c>
      <c r="S181" s="5">
        <v>58</v>
      </c>
      <c r="T181" s="5">
        <v>58</v>
      </c>
      <c r="U181" s="5">
        <v>24</v>
      </c>
      <c r="V181" s="5">
        <v>24</v>
      </c>
      <c r="W181" s="5">
        <v>1.12</v>
      </c>
      <c r="X181" s="5">
        <v>1.12</v>
      </c>
      <c r="Y181" s="5">
        <v>0.1</v>
      </c>
      <c r="Z181" s="5">
        <v>0.1</v>
      </c>
      <c r="AA181" s="5">
        <v>0.05</v>
      </c>
      <c r="AB181" s="5">
        <v>0.05</v>
      </c>
      <c r="AC181" s="5">
        <v>0</v>
      </c>
      <c r="AD181" s="5">
        <v>0</v>
      </c>
      <c r="AE181" s="5">
        <v>1</v>
      </c>
      <c r="AF181" s="5">
        <v>1</v>
      </c>
    </row>
    <row r="182" spans="1:32" ht="16.5" customHeight="1">
      <c r="A182" s="6"/>
      <c r="B182" s="7" t="s">
        <v>85</v>
      </c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</row>
    <row r="183" spans="1:32" ht="38.25" customHeight="1">
      <c r="A183" s="6">
        <v>284</v>
      </c>
      <c r="B183" s="7" t="s">
        <v>58</v>
      </c>
      <c r="C183" s="6">
        <v>200</v>
      </c>
      <c r="D183" s="6">
        <v>200</v>
      </c>
      <c r="E183" s="6">
        <v>0.4</v>
      </c>
      <c r="F183" s="6">
        <v>0.5</v>
      </c>
      <c r="G183" s="6">
        <v>0</v>
      </c>
      <c r="H183" s="6">
        <v>0</v>
      </c>
      <c r="I183" s="6">
        <v>0</v>
      </c>
      <c r="J183" s="6">
        <v>0</v>
      </c>
      <c r="K183" s="6">
        <v>0</v>
      </c>
      <c r="L183" s="6">
        <v>0</v>
      </c>
      <c r="M183" s="6">
        <v>25.1</v>
      </c>
      <c r="N183" s="6">
        <v>30.2</v>
      </c>
      <c r="O183" s="6">
        <v>97</v>
      </c>
      <c r="P183" s="5">
        <v>116</v>
      </c>
      <c r="Q183" s="5">
        <v>11</v>
      </c>
      <c r="R183" s="5">
        <v>11</v>
      </c>
      <c r="S183" s="5">
        <v>11.5</v>
      </c>
      <c r="T183" s="5">
        <v>11.5</v>
      </c>
      <c r="U183" s="5">
        <v>9</v>
      </c>
      <c r="V183" s="5">
        <v>9</v>
      </c>
      <c r="W183" s="5">
        <v>1.4</v>
      </c>
      <c r="X183" s="5">
        <v>1.4</v>
      </c>
      <c r="Y183" s="5">
        <v>0.003</v>
      </c>
      <c r="Z183" s="5">
        <v>0.003</v>
      </c>
      <c r="AA183" s="5">
        <v>0.006</v>
      </c>
      <c r="AB183" s="5">
        <v>0.006</v>
      </c>
      <c r="AC183" s="5">
        <v>15</v>
      </c>
      <c r="AD183" s="5">
        <v>15</v>
      </c>
      <c r="AE183" s="5">
        <v>1.2</v>
      </c>
      <c r="AF183" s="5">
        <v>1.2</v>
      </c>
    </row>
    <row r="184" spans="1:32" ht="43.5" customHeight="1">
      <c r="A184" s="6"/>
      <c r="B184" s="13" t="s">
        <v>28</v>
      </c>
      <c r="C184" s="6"/>
      <c r="D184" s="14"/>
      <c r="E184" s="14">
        <f aca="true" t="shared" si="23" ref="E184:AF184">SUM(E179:E183)</f>
        <v>15.6</v>
      </c>
      <c r="F184" s="14">
        <f t="shared" si="23"/>
        <v>29.9</v>
      </c>
      <c r="G184" s="14">
        <f t="shared" si="23"/>
        <v>7.6</v>
      </c>
      <c r="H184" s="14">
        <f t="shared" si="23"/>
        <v>15.2</v>
      </c>
      <c r="I184" s="14">
        <f t="shared" si="23"/>
        <v>7.800000000000001</v>
      </c>
      <c r="J184" s="14">
        <f t="shared" si="23"/>
        <v>15.600000000000001</v>
      </c>
      <c r="K184" s="14">
        <f t="shared" si="23"/>
        <v>1.4</v>
      </c>
      <c r="L184" s="14">
        <f t="shared" si="23"/>
        <v>1.6</v>
      </c>
      <c r="M184" s="14">
        <f t="shared" si="23"/>
        <v>78.5</v>
      </c>
      <c r="N184" s="14">
        <f t="shared" si="23"/>
        <v>131</v>
      </c>
      <c r="O184" s="14">
        <f t="shared" si="23"/>
        <v>564</v>
      </c>
      <c r="P184" s="15">
        <f t="shared" si="23"/>
        <v>687.2</v>
      </c>
      <c r="Q184" s="15">
        <f t="shared" si="23"/>
        <v>85.2</v>
      </c>
      <c r="R184" s="15">
        <f t="shared" si="23"/>
        <v>96.55</v>
      </c>
      <c r="S184" s="15">
        <f t="shared" si="23"/>
        <v>345.2</v>
      </c>
      <c r="T184" s="15">
        <f t="shared" si="23"/>
        <v>399.1</v>
      </c>
      <c r="U184" s="15">
        <f t="shared" si="23"/>
        <v>72.8</v>
      </c>
      <c r="V184" s="15">
        <f t="shared" si="23"/>
        <v>77.9</v>
      </c>
      <c r="W184" s="15">
        <f t="shared" si="23"/>
        <v>4.62</v>
      </c>
      <c r="X184" s="15">
        <f t="shared" si="23"/>
        <v>5.02</v>
      </c>
      <c r="Y184" s="15">
        <f t="shared" si="23"/>
        <v>0.15300000000000002</v>
      </c>
      <c r="Z184" s="15">
        <f t="shared" si="23"/>
        <v>0.253</v>
      </c>
      <c r="AA184" s="15">
        <f t="shared" si="23"/>
        <v>0.266</v>
      </c>
      <c r="AB184" s="15">
        <f t="shared" si="23"/>
        <v>0.336</v>
      </c>
      <c r="AC184" s="15">
        <f t="shared" si="23"/>
        <v>36</v>
      </c>
      <c r="AD184" s="15">
        <f t="shared" si="23"/>
        <v>38.7</v>
      </c>
      <c r="AE184" s="15">
        <f t="shared" si="23"/>
        <v>6.3</v>
      </c>
      <c r="AF184" s="15">
        <f t="shared" si="23"/>
        <v>7</v>
      </c>
    </row>
    <row r="185" spans="1:32" s="48" customFormat="1" ht="43.5" customHeight="1">
      <c r="A185" s="70" t="s">
        <v>29</v>
      </c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70"/>
      <c r="AB185" s="70"/>
      <c r="AC185" s="70"/>
      <c r="AD185" s="70"/>
      <c r="AE185" s="70"/>
      <c r="AF185" s="70"/>
    </row>
    <row r="186" spans="1:32" ht="54" customHeight="1">
      <c r="A186" s="6">
        <v>107</v>
      </c>
      <c r="B186" s="7" t="s">
        <v>100</v>
      </c>
      <c r="C186" s="6">
        <v>200</v>
      </c>
      <c r="D186" s="6">
        <v>250</v>
      </c>
      <c r="E186" s="23">
        <v>6.2</v>
      </c>
      <c r="F186" s="23">
        <v>7.8</v>
      </c>
      <c r="G186" s="23">
        <v>5.2</v>
      </c>
      <c r="H186" s="23">
        <v>6.3</v>
      </c>
      <c r="I186" s="23">
        <v>5.4</v>
      </c>
      <c r="J186" s="23">
        <v>6.5</v>
      </c>
      <c r="K186" s="23">
        <v>3.1</v>
      </c>
      <c r="L186" s="23">
        <v>3.6</v>
      </c>
      <c r="M186" s="23">
        <v>22.3</v>
      </c>
      <c r="N186" s="23">
        <v>26.7</v>
      </c>
      <c r="O186" s="23">
        <v>230.9</v>
      </c>
      <c r="P186" s="24">
        <v>277.1</v>
      </c>
      <c r="Q186" s="24">
        <v>36.4</v>
      </c>
      <c r="R186" s="24">
        <v>39.8</v>
      </c>
      <c r="S186" s="24">
        <v>185.2</v>
      </c>
      <c r="T186" s="24">
        <v>229.7</v>
      </c>
      <c r="U186" s="24">
        <v>1.9</v>
      </c>
      <c r="V186" s="24">
        <v>2.4</v>
      </c>
      <c r="W186" s="24">
        <v>2</v>
      </c>
      <c r="X186" s="24">
        <v>2.3</v>
      </c>
      <c r="Y186" s="24">
        <v>0.01</v>
      </c>
      <c r="Z186" s="24">
        <v>0.03</v>
      </c>
      <c r="AA186" s="24">
        <v>0.01</v>
      </c>
      <c r="AB186" s="24">
        <v>0.018</v>
      </c>
      <c r="AC186" s="23">
        <v>12.6</v>
      </c>
      <c r="AD186" s="23">
        <v>15.3</v>
      </c>
      <c r="AE186" s="24">
        <v>1.2</v>
      </c>
      <c r="AF186" s="24">
        <v>1.5</v>
      </c>
    </row>
    <row r="187" spans="1:32" ht="37.5" customHeight="1">
      <c r="A187" s="6">
        <v>598</v>
      </c>
      <c r="B187" s="7" t="s">
        <v>101</v>
      </c>
      <c r="C187" s="6">
        <v>150</v>
      </c>
      <c r="D187" s="6">
        <v>180</v>
      </c>
      <c r="E187" s="23">
        <v>15.4</v>
      </c>
      <c r="F187" s="23">
        <v>15.4</v>
      </c>
      <c r="G187" s="23">
        <v>14</v>
      </c>
      <c r="H187" s="23">
        <v>14</v>
      </c>
      <c r="I187" s="23">
        <v>24.2</v>
      </c>
      <c r="J187" s="23">
        <v>24.2</v>
      </c>
      <c r="K187" s="23">
        <v>0.4</v>
      </c>
      <c r="L187" s="23">
        <v>0.4</v>
      </c>
      <c r="M187" s="23">
        <v>9.2</v>
      </c>
      <c r="N187" s="23">
        <v>9.2</v>
      </c>
      <c r="O187" s="23">
        <v>316</v>
      </c>
      <c r="P187" s="24">
        <v>316</v>
      </c>
      <c r="Q187" s="24">
        <v>28.5</v>
      </c>
      <c r="R187" s="24">
        <v>35.59</v>
      </c>
      <c r="S187" s="23">
        <v>135.2</v>
      </c>
      <c r="T187" s="23">
        <v>155.3</v>
      </c>
      <c r="U187" s="24">
        <v>14.4</v>
      </c>
      <c r="V187" s="24">
        <v>14.4</v>
      </c>
      <c r="W187" s="24">
        <v>1.5</v>
      </c>
      <c r="X187" s="24">
        <v>1.9</v>
      </c>
      <c r="Y187" s="24">
        <v>0.06</v>
      </c>
      <c r="Z187" s="24">
        <v>0.07</v>
      </c>
      <c r="AA187" s="24">
        <v>0.01</v>
      </c>
      <c r="AB187" s="24">
        <v>0.02</v>
      </c>
      <c r="AC187" s="24">
        <v>1.5</v>
      </c>
      <c r="AD187" s="24">
        <v>1.67</v>
      </c>
      <c r="AE187" s="24">
        <v>1.6</v>
      </c>
      <c r="AF187" s="24">
        <v>1.93</v>
      </c>
    </row>
    <row r="188" spans="1:32" ht="45" customHeight="1">
      <c r="A188" s="8">
        <v>588</v>
      </c>
      <c r="B188" s="7" t="s">
        <v>57</v>
      </c>
      <c r="C188" s="6">
        <v>35</v>
      </c>
      <c r="D188" s="6">
        <v>70</v>
      </c>
      <c r="E188" s="6">
        <v>2.8</v>
      </c>
      <c r="F188" s="6">
        <v>5.6</v>
      </c>
      <c r="G188" s="6">
        <v>0</v>
      </c>
      <c r="H188" s="6">
        <v>0</v>
      </c>
      <c r="I188" s="6">
        <v>0.9</v>
      </c>
      <c r="J188" s="6">
        <v>1.8</v>
      </c>
      <c r="K188" s="6">
        <v>1.2</v>
      </c>
      <c r="L188" s="6">
        <v>1.2</v>
      </c>
      <c r="M188" s="6">
        <v>18.7</v>
      </c>
      <c r="N188" s="6">
        <v>37.4</v>
      </c>
      <c r="O188" s="6">
        <v>95</v>
      </c>
      <c r="P188" s="5">
        <v>109.2</v>
      </c>
      <c r="Q188" s="5">
        <v>18</v>
      </c>
      <c r="R188" s="5">
        <v>18</v>
      </c>
      <c r="S188" s="5">
        <v>58</v>
      </c>
      <c r="T188" s="5">
        <v>58</v>
      </c>
      <c r="U188" s="5">
        <v>24</v>
      </c>
      <c r="V188" s="5">
        <v>24</v>
      </c>
      <c r="W188" s="5">
        <v>1.12</v>
      </c>
      <c r="X188" s="5">
        <v>1.12</v>
      </c>
      <c r="Y188" s="5">
        <v>0.1</v>
      </c>
      <c r="Z188" s="5">
        <v>0.1</v>
      </c>
      <c r="AA188" s="5">
        <v>0.05</v>
      </c>
      <c r="AB188" s="5">
        <v>0.05</v>
      </c>
      <c r="AC188" s="5">
        <v>0</v>
      </c>
      <c r="AD188" s="5">
        <v>0</v>
      </c>
      <c r="AE188" s="5">
        <v>1</v>
      </c>
      <c r="AF188" s="5">
        <v>1</v>
      </c>
    </row>
    <row r="189" spans="1:32" ht="48" customHeight="1">
      <c r="A189" s="30">
        <v>408</v>
      </c>
      <c r="B189" s="42" t="s">
        <v>102</v>
      </c>
      <c r="C189" s="30">
        <v>200</v>
      </c>
      <c r="D189" s="30">
        <v>200</v>
      </c>
      <c r="E189" s="30">
        <v>0.1</v>
      </c>
      <c r="F189" s="30">
        <v>0.1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15.2</v>
      </c>
      <c r="N189" s="30">
        <v>15.2</v>
      </c>
      <c r="O189" s="30">
        <v>59</v>
      </c>
      <c r="P189" s="43">
        <v>59</v>
      </c>
      <c r="Q189" s="43">
        <v>181</v>
      </c>
      <c r="R189" s="43">
        <v>181</v>
      </c>
      <c r="S189" s="43">
        <v>11</v>
      </c>
      <c r="T189" s="43">
        <v>11</v>
      </c>
      <c r="U189" s="43">
        <v>136.5</v>
      </c>
      <c r="V189" s="2">
        <v>136.5</v>
      </c>
      <c r="W189" s="43">
        <v>0.15</v>
      </c>
      <c r="X189" s="44">
        <v>0.15</v>
      </c>
      <c r="Y189" s="45">
        <v>0.04</v>
      </c>
      <c r="Z189" s="45">
        <v>0.04</v>
      </c>
      <c r="AA189" s="46">
        <v>0.2</v>
      </c>
      <c r="AB189" s="45">
        <v>0.2</v>
      </c>
      <c r="AC189" s="44">
        <v>1.5</v>
      </c>
      <c r="AD189" s="44">
        <v>1.5</v>
      </c>
      <c r="AE189" s="44">
        <v>0.15</v>
      </c>
      <c r="AF189" s="44">
        <v>0.15</v>
      </c>
    </row>
    <row r="190" spans="1:32" ht="33.75" customHeight="1">
      <c r="A190" s="6"/>
      <c r="B190" s="7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</row>
    <row r="191" spans="1:32" ht="33.75" customHeight="1">
      <c r="A191" s="6"/>
      <c r="B191" s="13" t="s">
        <v>38</v>
      </c>
      <c r="C191" s="6"/>
      <c r="D191" s="14"/>
      <c r="E191" s="14">
        <f>SUM(E186:E190)</f>
        <v>24.500000000000004</v>
      </c>
      <c r="F191" s="14">
        <f>SUM(F186:F190)</f>
        <v>28.9</v>
      </c>
      <c r="G191" s="14">
        <f>SUM(G186:G190)</f>
        <v>19.2</v>
      </c>
      <c r="H191" s="14">
        <f aca="true" t="shared" si="24" ref="H191:AE191">H186+H187+H188+H189</f>
        <v>20.3</v>
      </c>
      <c r="I191" s="14">
        <f t="shared" si="24"/>
        <v>30.5</v>
      </c>
      <c r="J191" s="14">
        <f t="shared" si="24"/>
        <v>32.5</v>
      </c>
      <c r="K191" s="14">
        <f t="shared" si="24"/>
        <v>4.7</v>
      </c>
      <c r="L191" s="14">
        <f t="shared" si="24"/>
        <v>5.2</v>
      </c>
      <c r="M191" s="14">
        <f t="shared" si="24"/>
        <v>65.4</v>
      </c>
      <c r="N191" s="14">
        <f t="shared" si="24"/>
        <v>88.5</v>
      </c>
      <c r="O191" s="14">
        <f t="shared" si="24"/>
        <v>700.9</v>
      </c>
      <c r="P191" s="15">
        <f t="shared" si="24"/>
        <v>761.3000000000001</v>
      </c>
      <c r="Q191" s="15">
        <f t="shared" si="24"/>
        <v>263.9</v>
      </c>
      <c r="R191" s="15">
        <f t="shared" si="24"/>
        <v>274.39</v>
      </c>
      <c r="S191" s="15">
        <f t="shared" si="24"/>
        <v>389.4</v>
      </c>
      <c r="T191" s="15">
        <f t="shared" si="24"/>
        <v>454</v>
      </c>
      <c r="U191" s="15">
        <f t="shared" si="24"/>
        <v>176.8</v>
      </c>
      <c r="V191" s="15">
        <f t="shared" si="24"/>
        <v>177.3</v>
      </c>
      <c r="W191" s="15">
        <f t="shared" si="24"/>
        <v>4.7700000000000005</v>
      </c>
      <c r="X191" s="15">
        <f t="shared" si="24"/>
        <v>5.47</v>
      </c>
      <c r="Y191" s="15">
        <f t="shared" si="24"/>
        <v>0.21</v>
      </c>
      <c r="Z191" s="15">
        <f t="shared" si="24"/>
        <v>0.24000000000000002</v>
      </c>
      <c r="AA191" s="15">
        <f t="shared" si="24"/>
        <v>0.27</v>
      </c>
      <c r="AB191" s="15">
        <f t="shared" si="24"/>
        <v>0.28800000000000003</v>
      </c>
      <c r="AC191" s="15">
        <f t="shared" si="24"/>
        <v>15.6</v>
      </c>
      <c r="AD191" s="15">
        <f t="shared" si="24"/>
        <v>18.47</v>
      </c>
      <c r="AE191" s="15">
        <f t="shared" si="24"/>
        <v>3.9499999999999997</v>
      </c>
      <c r="AF191" s="15">
        <f>SUM(AF186:AF190)</f>
        <v>4.58</v>
      </c>
    </row>
    <row r="192" spans="1:32" ht="47.25" customHeight="1">
      <c r="A192" s="6"/>
      <c r="B192" s="13" t="s">
        <v>32</v>
      </c>
      <c r="C192" s="6"/>
      <c r="D192" s="14"/>
      <c r="E192" s="14">
        <f aca="true" t="shared" si="25" ref="E192:AF192">E184+E191</f>
        <v>40.1</v>
      </c>
      <c r="F192" s="14">
        <f t="shared" si="25"/>
        <v>58.8</v>
      </c>
      <c r="G192" s="14">
        <f t="shared" si="25"/>
        <v>26.799999999999997</v>
      </c>
      <c r="H192" s="14">
        <f t="shared" si="25"/>
        <v>35.5</v>
      </c>
      <c r="I192" s="14">
        <f t="shared" si="25"/>
        <v>38.3</v>
      </c>
      <c r="J192" s="14">
        <f t="shared" si="25"/>
        <v>48.1</v>
      </c>
      <c r="K192" s="14">
        <f t="shared" si="25"/>
        <v>6.1</v>
      </c>
      <c r="L192" s="14">
        <f t="shared" si="25"/>
        <v>6.800000000000001</v>
      </c>
      <c r="M192" s="14">
        <f t="shared" si="25"/>
        <v>143.9</v>
      </c>
      <c r="N192" s="14">
        <f t="shared" si="25"/>
        <v>219.5</v>
      </c>
      <c r="O192" s="14">
        <f t="shared" si="25"/>
        <v>1264.9</v>
      </c>
      <c r="P192" s="15">
        <f t="shared" si="25"/>
        <v>1448.5</v>
      </c>
      <c r="Q192" s="15">
        <f t="shared" si="25"/>
        <v>349.09999999999997</v>
      </c>
      <c r="R192" s="15">
        <f t="shared" si="25"/>
        <v>370.94</v>
      </c>
      <c r="S192" s="15">
        <f t="shared" si="25"/>
        <v>734.5999999999999</v>
      </c>
      <c r="T192" s="15">
        <f t="shared" si="25"/>
        <v>853.1</v>
      </c>
      <c r="U192" s="15">
        <f t="shared" si="25"/>
        <v>249.60000000000002</v>
      </c>
      <c r="V192" s="15">
        <f t="shared" si="25"/>
        <v>255.20000000000002</v>
      </c>
      <c r="W192" s="15">
        <f t="shared" si="25"/>
        <v>9.39</v>
      </c>
      <c r="X192" s="15">
        <f t="shared" si="25"/>
        <v>10.489999999999998</v>
      </c>
      <c r="Y192" s="15">
        <f t="shared" si="25"/>
        <v>0.363</v>
      </c>
      <c r="Z192" s="15">
        <f t="shared" si="25"/>
        <v>0.493</v>
      </c>
      <c r="AA192" s="15">
        <f t="shared" si="25"/>
        <v>0.536</v>
      </c>
      <c r="AB192" s="15">
        <f t="shared" si="25"/>
        <v>0.6240000000000001</v>
      </c>
      <c r="AC192" s="15">
        <f t="shared" si="25"/>
        <v>51.6</v>
      </c>
      <c r="AD192" s="15">
        <f t="shared" si="25"/>
        <v>57.17</v>
      </c>
      <c r="AE192" s="15">
        <f t="shared" si="25"/>
        <v>10.25</v>
      </c>
      <c r="AF192" s="15">
        <f t="shared" si="25"/>
        <v>11.58</v>
      </c>
    </row>
    <row r="193" spans="1:32" ht="254.25" customHeight="1">
      <c r="A193" s="34"/>
      <c r="B193" s="50"/>
      <c r="C193" s="34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41"/>
    </row>
    <row r="194" spans="1:32" ht="34.5" customHeight="1">
      <c r="A194" s="71" t="s">
        <v>50</v>
      </c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</row>
    <row r="195" spans="1:32" ht="30" customHeight="1">
      <c r="A195" s="70" t="s">
        <v>0</v>
      </c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  <c r="AA195" s="70"/>
      <c r="AB195" s="70"/>
      <c r="AC195" s="70"/>
      <c r="AD195" s="70"/>
      <c r="AE195" s="70"/>
      <c r="AF195" s="70"/>
    </row>
    <row r="196" spans="1:32" ht="27.75" customHeight="1">
      <c r="A196" s="74" t="s">
        <v>1</v>
      </c>
      <c r="B196" s="75" t="s">
        <v>2</v>
      </c>
      <c r="C196" s="74" t="s">
        <v>3</v>
      </c>
      <c r="D196" s="74"/>
      <c r="E196" s="74" t="s">
        <v>4</v>
      </c>
      <c r="F196" s="74"/>
      <c r="G196" s="74"/>
      <c r="H196" s="74"/>
      <c r="I196" s="74"/>
      <c r="J196" s="74"/>
      <c r="K196" s="74"/>
      <c r="L196" s="74"/>
      <c r="M196" s="74"/>
      <c r="N196" s="74"/>
      <c r="O196" s="74" t="s">
        <v>31</v>
      </c>
      <c r="P196" s="74"/>
      <c r="Q196" s="75" t="s">
        <v>6</v>
      </c>
      <c r="R196" s="75"/>
      <c r="S196" s="75"/>
      <c r="T196" s="75"/>
      <c r="U196" s="75"/>
      <c r="V196" s="75"/>
      <c r="W196" s="75"/>
      <c r="X196" s="75"/>
      <c r="Y196" s="72" t="s">
        <v>7</v>
      </c>
      <c r="Z196" s="72"/>
      <c r="AA196" s="72"/>
      <c r="AB196" s="72"/>
      <c r="AC196" s="72"/>
      <c r="AD196" s="72"/>
      <c r="AE196" s="72"/>
      <c r="AF196" s="72"/>
    </row>
    <row r="197" spans="1:32" ht="14.25" customHeight="1">
      <c r="A197" s="74"/>
      <c r="B197" s="75"/>
      <c r="C197" s="74" t="s">
        <v>8</v>
      </c>
      <c r="D197" s="74" t="s">
        <v>9</v>
      </c>
      <c r="E197" s="73" t="s">
        <v>10</v>
      </c>
      <c r="F197" s="73"/>
      <c r="G197" s="73"/>
      <c r="H197" s="73"/>
      <c r="I197" s="73" t="s">
        <v>11</v>
      </c>
      <c r="J197" s="73"/>
      <c r="K197" s="73"/>
      <c r="L197" s="73"/>
      <c r="M197" s="74" t="s">
        <v>12</v>
      </c>
      <c r="N197" s="74"/>
      <c r="O197" s="74"/>
      <c r="P197" s="74"/>
      <c r="Q197" s="72" t="s">
        <v>14</v>
      </c>
      <c r="R197" s="72"/>
      <c r="S197" s="72" t="s">
        <v>15</v>
      </c>
      <c r="T197" s="72"/>
      <c r="U197" s="72" t="s">
        <v>16</v>
      </c>
      <c r="V197" s="72"/>
      <c r="W197" s="72" t="s">
        <v>17</v>
      </c>
      <c r="X197" s="72"/>
      <c r="Y197" s="72" t="s">
        <v>18</v>
      </c>
      <c r="Z197" s="72"/>
      <c r="AA197" s="72" t="s">
        <v>19</v>
      </c>
      <c r="AB197" s="72"/>
      <c r="AC197" s="72" t="s">
        <v>20</v>
      </c>
      <c r="AD197" s="72"/>
      <c r="AE197" s="72" t="s">
        <v>21</v>
      </c>
      <c r="AF197" s="72"/>
    </row>
    <row r="198" spans="1:32" ht="17.25" customHeight="1">
      <c r="A198" s="74"/>
      <c r="B198" s="75"/>
      <c r="C198" s="74"/>
      <c r="D198" s="74"/>
      <c r="E198" s="73" t="s">
        <v>22</v>
      </c>
      <c r="F198" s="73"/>
      <c r="G198" s="74" t="s">
        <v>23</v>
      </c>
      <c r="H198" s="74"/>
      <c r="I198" s="73" t="s">
        <v>22</v>
      </c>
      <c r="J198" s="73"/>
      <c r="K198" s="74" t="s">
        <v>24</v>
      </c>
      <c r="L198" s="74"/>
      <c r="M198" s="74"/>
      <c r="N198" s="74"/>
      <c r="O198" s="74"/>
      <c r="P198" s="74"/>
      <c r="Q198" s="72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</row>
    <row r="199" spans="1:32" ht="33" customHeight="1">
      <c r="A199" s="74"/>
      <c r="B199" s="75"/>
      <c r="C199" s="74"/>
      <c r="D199" s="74"/>
      <c r="E199" s="3" t="s">
        <v>25</v>
      </c>
      <c r="F199" s="3" t="s">
        <v>26</v>
      </c>
      <c r="G199" s="3" t="s">
        <v>25</v>
      </c>
      <c r="H199" s="3" t="s">
        <v>26</v>
      </c>
      <c r="I199" s="3" t="s">
        <v>25</v>
      </c>
      <c r="J199" s="3" t="s">
        <v>26</v>
      </c>
      <c r="K199" s="3" t="s">
        <v>25</v>
      </c>
      <c r="L199" s="3" t="s">
        <v>26</v>
      </c>
      <c r="M199" s="3" t="s">
        <v>25</v>
      </c>
      <c r="N199" s="3" t="s">
        <v>26</v>
      </c>
      <c r="O199" s="3" t="s">
        <v>25</v>
      </c>
      <c r="P199" s="4" t="s">
        <v>26</v>
      </c>
      <c r="Q199" s="4" t="s">
        <v>25</v>
      </c>
      <c r="R199" s="4" t="s">
        <v>26</v>
      </c>
      <c r="S199" s="4" t="s">
        <v>25</v>
      </c>
      <c r="T199" s="4" t="s">
        <v>26</v>
      </c>
      <c r="U199" s="4" t="s">
        <v>25</v>
      </c>
      <c r="V199" s="4" t="s">
        <v>26</v>
      </c>
      <c r="W199" s="4" t="s">
        <v>25</v>
      </c>
      <c r="X199" s="4" t="s">
        <v>26</v>
      </c>
      <c r="Y199" s="4" t="s">
        <v>25</v>
      </c>
      <c r="Z199" s="4" t="s">
        <v>26</v>
      </c>
      <c r="AA199" s="4" t="s">
        <v>25</v>
      </c>
      <c r="AB199" s="4" t="s">
        <v>26</v>
      </c>
      <c r="AC199" s="4" t="s">
        <v>25</v>
      </c>
      <c r="AD199" s="4" t="s">
        <v>26</v>
      </c>
      <c r="AE199" s="4" t="s">
        <v>25</v>
      </c>
      <c r="AF199" s="4" t="s">
        <v>26</v>
      </c>
    </row>
    <row r="200" spans="1:32" ht="46.5" customHeight="1">
      <c r="A200" s="6">
        <v>359</v>
      </c>
      <c r="B200" s="7" t="s">
        <v>94</v>
      </c>
      <c r="C200" s="3">
        <v>150</v>
      </c>
      <c r="D200" s="3">
        <v>180</v>
      </c>
      <c r="E200" s="6">
        <v>9.9</v>
      </c>
      <c r="F200" s="6">
        <v>19.9</v>
      </c>
      <c r="G200" s="6">
        <v>9.9</v>
      </c>
      <c r="H200" s="6">
        <v>19.9</v>
      </c>
      <c r="I200" s="6">
        <v>13.9</v>
      </c>
      <c r="J200" s="6">
        <v>27.8</v>
      </c>
      <c r="K200" s="6">
        <v>13.9</v>
      </c>
      <c r="L200" s="6">
        <v>27.8</v>
      </c>
      <c r="M200" s="6">
        <v>13.5</v>
      </c>
      <c r="N200" s="6">
        <v>27</v>
      </c>
      <c r="O200" s="6">
        <v>219</v>
      </c>
      <c r="P200" s="5">
        <v>438</v>
      </c>
      <c r="Q200" s="5">
        <v>131</v>
      </c>
      <c r="R200" s="5">
        <v>262</v>
      </c>
      <c r="S200" s="5">
        <v>78</v>
      </c>
      <c r="T200" s="5">
        <v>156</v>
      </c>
      <c r="U200" s="5">
        <v>13</v>
      </c>
      <c r="V200" s="5">
        <v>26</v>
      </c>
      <c r="W200" s="5">
        <v>0.9</v>
      </c>
      <c r="X200" s="5">
        <v>1.8</v>
      </c>
      <c r="Y200" s="5">
        <v>0.17</v>
      </c>
      <c r="Z200" s="5">
        <v>0.34</v>
      </c>
      <c r="AA200" s="5">
        <v>0.08</v>
      </c>
      <c r="AB200" s="5">
        <v>0.16</v>
      </c>
      <c r="AC200" s="5">
        <v>0</v>
      </c>
      <c r="AD200" s="5">
        <v>0</v>
      </c>
      <c r="AE200" s="5">
        <v>1.7</v>
      </c>
      <c r="AF200" s="5">
        <v>3.4</v>
      </c>
    </row>
    <row r="201" spans="1:32" ht="34.5" customHeight="1">
      <c r="A201" s="8">
        <v>271</v>
      </c>
      <c r="B201" s="7" t="s">
        <v>109</v>
      </c>
      <c r="C201" s="6">
        <v>100</v>
      </c>
      <c r="D201" s="6">
        <v>120</v>
      </c>
      <c r="E201" s="6">
        <v>2.1</v>
      </c>
      <c r="F201" s="6">
        <v>4.2</v>
      </c>
      <c r="G201" s="6">
        <v>0</v>
      </c>
      <c r="H201" s="6">
        <v>50</v>
      </c>
      <c r="I201" s="6">
        <v>60</v>
      </c>
      <c r="J201" s="6">
        <v>0.6</v>
      </c>
      <c r="K201" s="6">
        <v>0.3</v>
      </c>
      <c r="L201" s="6">
        <v>0.6</v>
      </c>
      <c r="M201" s="6">
        <v>15.6</v>
      </c>
      <c r="N201" s="6">
        <v>31.1</v>
      </c>
      <c r="O201" s="6">
        <v>37.8</v>
      </c>
      <c r="P201" s="5">
        <v>75.6</v>
      </c>
      <c r="Q201" s="5">
        <v>18</v>
      </c>
      <c r="R201" s="5">
        <v>18</v>
      </c>
      <c r="S201" s="5">
        <v>58</v>
      </c>
      <c r="T201" s="5">
        <v>58</v>
      </c>
      <c r="U201" s="5">
        <v>24</v>
      </c>
      <c r="V201" s="5">
        <v>24</v>
      </c>
      <c r="W201" s="5">
        <v>1.12</v>
      </c>
      <c r="X201" s="5">
        <v>1.12</v>
      </c>
      <c r="Y201" s="5">
        <v>0.1</v>
      </c>
      <c r="Z201" s="5">
        <v>0.1</v>
      </c>
      <c r="AA201" s="5">
        <v>0.05</v>
      </c>
      <c r="AB201" s="5">
        <v>0.05</v>
      </c>
      <c r="AC201" s="5">
        <v>0</v>
      </c>
      <c r="AD201" s="5">
        <v>0</v>
      </c>
      <c r="AE201" s="5">
        <v>1</v>
      </c>
      <c r="AF201" s="5">
        <v>1</v>
      </c>
    </row>
    <row r="202" spans="1:32" ht="44.25" customHeight="1">
      <c r="A202" s="6">
        <v>430</v>
      </c>
      <c r="B202" s="7" t="s">
        <v>64</v>
      </c>
      <c r="C202" s="6">
        <v>200</v>
      </c>
      <c r="D202" s="6">
        <v>215</v>
      </c>
      <c r="E202" s="6">
        <v>0.1</v>
      </c>
      <c r="F202" s="6">
        <v>0.1</v>
      </c>
      <c r="G202" s="6">
        <v>0</v>
      </c>
      <c r="H202" s="6">
        <v>0</v>
      </c>
      <c r="I202" s="6">
        <v>0</v>
      </c>
      <c r="J202" s="6">
        <v>0</v>
      </c>
      <c r="K202" s="6">
        <v>0</v>
      </c>
      <c r="L202" s="6">
        <v>0</v>
      </c>
      <c r="M202" s="6">
        <v>15.2</v>
      </c>
      <c r="N202" s="6">
        <v>15.2</v>
      </c>
      <c r="O202" s="6">
        <v>59</v>
      </c>
      <c r="P202" s="5">
        <v>59</v>
      </c>
      <c r="Q202" s="5">
        <v>181</v>
      </c>
      <c r="R202" s="5">
        <v>181</v>
      </c>
      <c r="S202" s="5">
        <v>11</v>
      </c>
      <c r="T202" s="5">
        <v>11</v>
      </c>
      <c r="U202" s="5">
        <v>136.5</v>
      </c>
      <c r="V202" s="5">
        <v>136.5</v>
      </c>
      <c r="W202" s="5">
        <v>0.15</v>
      </c>
      <c r="X202" s="5">
        <v>0.15</v>
      </c>
      <c r="Y202" s="5">
        <v>0.04</v>
      </c>
      <c r="Z202" s="5">
        <v>0.04</v>
      </c>
      <c r="AA202" s="5">
        <v>0.2</v>
      </c>
      <c r="AB202" s="5">
        <v>0.2</v>
      </c>
      <c r="AC202" s="5">
        <v>1.5</v>
      </c>
      <c r="AD202" s="5">
        <v>1.5</v>
      </c>
      <c r="AE202" s="5">
        <v>0.15</v>
      </c>
      <c r="AF202" s="5">
        <v>0.15</v>
      </c>
    </row>
    <row r="203" spans="1:32" ht="35.25" customHeight="1">
      <c r="A203" s="8">
        <v>588</v>
      </c>
      <c r="B203" s="7" t="s">
        <v>65</v>
      </c>
      <c r="C203" s="6">
        <v>35</v>
      </c>
      <c r="D203" s="6">
        <v>70</v>
      </c>
      <c r="E203" s="6">
        <v>2.8</v>
      </c>
      <c r="F203" s="6">
        <v>5.6</v>
      </c>
      <c r="G203" s="6">
        <v>0</v>
      </c>
      <c r="H203" s="6">
        <v>0</v>
      </c>
      <c r="I203" s="6">
        <v>0.9</v>
      </c>
      <c r="J203" s="6">
        <v>1.8</v>
      </c>
      <c r="K203" s="6">
        <v>1.2</v>
      </c>
      <c r="L203" s="6">
        <v>1.2</v>
      </c>
      <c r="M203" s="6">
        <v>18.7</v>
      </c>
      <c r="N203" s="6">
        <v>37.4</v>
      </c>
      <c r="O203" s="6">
        <v>95</v>
      </c>
      <c r="P203" s="5">
        <v>109.2</v>
      </c>
      <c r="Q203" s="5">
        <v>18</v>
      </c>
      <c r="R203" s="5">
        <v>18</v>
      </c>
      <c r="S203" s="5">
        <v>58</v>
      </c>
      <c r="T203" s="5">
        <v>58</v>
      </c>
      <c r="U203" s="5">
        <v>24</v>
      </c>
      <c r="V203" s="5">
        <v>24</v>
      </c>
      <c r="W203" s="5">
        <v>1.12</v>
      </c>
      <c r="X203" s="5">
        <v>1.12</v>
      </c>
      <c r="Y203" s="5">
        <v>0.1</v>
      </c>
      <c r="Z203" s="5">
        <v>0.1</v>
      </c>
      <c r="AA203" s="5">
        <v>0.05</v>
      </c>
      <c r="AB203" s="5">
        <v>0.05</v>
      </c>
      <c r="AC203" s="5">
        <v>0</v>
      </c>
      <c r="AD203" s="5">
        <v>0</v>
      </c>
      <c r="AE203" s="5">
        <v>1</v>
      </c>
      <c r="AF203" s="5">
        <v>1</v>
      </c>
    </row>
    <row r="204" spans="1:32" ht="39" customHeight="1">
      <c r="A204" s="3"/>
      <c r="B204" s="7" t="s">
        <v>115</v>
      </c>
      <c r="C204" s="6">
        <v>35</v>
      </c>
      <c r="D204" s="6">
        <v>40</v>
      </c>
      <c r="E204" s="6">
        <v>1.9</v>
      </c>
      <c r="F204" s="6">
        <v>2.3</v>
      </c>
      <c r="G204" s="6">
        <v>1.9</v>
      </c>
      <c r="H204" s="6">
        <v>2.3</v>
      </c>
      <c r="I204" s="6">
        <v>5.2</v>
      </c>
      <c r="J204" s="6">
        <v>6.4</v>
      </c>
      <c r="K204" s="6">
        <v>5.2</v>
      </c>
      <c r="L204" s="6">
        <v>6.4</v>
      </c>
      <c r="M204" s="6">
        <v>5.7</v>
      </c>
      <c r="N204" s="6">
        <v>7.2</v>
      </c>
      <c r="O204" s="55">
        <v>78</v>
      </c>
      <c r="P204" s="5">
        <v>92</v>
      </c>
      <c r="Q204" s="5">
        <v>68</v>
      </c>
      <c r="R204" s="5">
        <v>73</v>
      </c>
      <c r="S204" s="5">
        <v>46</v>
      </c>
      <c r="T204" s="5">
        <v>58</v>
      </c>
      <c r="U204" s="5">
        <v>6</v>
      </c>
      <c r="V204" s="5">
        <v>9</v>
      </c>
      <c r="W204" s="5">
        <v>0.2</v>
      </c>
      <c r="X204" s="5">
        <v>0.4</v>
      </c>
      <c r="Y204" s="5">
        <v>0.03</v>
      </c>
      <c r="Z204" s="5">
        <v>0.05</v>
      </c>
      <c r="AA204" s="10">
        <v>0.04</v>
      </c>
      <c r="AB204" s="5">
        <v>0.05</v>
      </c>
      <c r="AC204" s="5">
        <v>0</v>
      </c>
      <c r="AD204" s="5">
        <v>0</v>
      </c>
      <c r="AE204" s="5">
        <v>0.2</v>
      </c>
      <c r="AF204" s="5">
        <v>0.4</v>
      </c>
    </row>
    <row r="205" spans="1:32" ht="0.75" customHeight="1">
      <c r="A205" s="8"/>
      <c r="B205" s="7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</row>
    <row r="206" spans="1:32" ht="29.25" customHeight="1">
      <c r="A206" s="6"/>
      <c r="B206" s="56" t="s">
        <v>51</v>
      </c>
      <c r="C206" s="6"/>
      <c r="D206" s="6"/>
      <c r="E206" s="14">
        <f aca="true" t="shared" si="26" ref="E206:AF206">SUM(E200:E205)</f>
        <v>16.799999999999997</v>
      </c>
      <c r="F206" s="14">
        <f t="shared" si="26"/>
        <v>32.099999999999994</v>
      </c>
      <c r="G206" s="14">
        <f t="shared" si="26"/>
        <v>11.8</v>
      </c>
      <c r="H206" s="14">
        <f t="shared" si="26"/>
        <v>72.2</v>
      </c>
      <c r="I206" s="14">
        <f t="shared" si="26"/>
        <v>80.00000000000001</v>
      </c>
      <c r="J206" s="14">
        <f t="shared" si="26"/>
        <v>36.6</v>
      </c>
      <c r="K206" s="14">
        <f t="shared" si="26"/>
        <v>20.6</v>
      </c>
      <c r="L206" s="14">
        <f t="shared" si="26"/>
        <v>36</v>
      </c>
      <c r="M206" s="14">
        <f t="shared" si="26"/>
        <v>68.7</v>
      </c>
      <c r="N206" s="14">
        <f t="shared" si="26"/>
        <v>117.89999999999999</v>
      </c>
      <c r="O206" s="14">
        <f t="shared" si="26"/>
        <v>488.8</v>
      </c>
      <c r="P206" s="15">
        <f t="shared" si="26"/>
        <v>773.8000000000001</v>
      </c>
      <c r="Q206" s="15">
        <f t="shared" si="26"/>
        <v>416</v>
      </c>
      <c r="R206" s="15">
        <f t="shared" si="26"/>
        <v>552</v>
      </c>
      <c r="S206" s="15">
        <f t="shared" si="26"/>
        <v>251</v>
      </c>
      <c r="T206" s="15">
        <f t="shared" si="26"/>
        <v>341</v>
      </c>
      <c r="U206" s="15">
        <f t="shared" si="26"/>
        <v>203.5</v>
      </c>
      <c r="V206" s="15">
        <f t="shared" si="26"/>
        <v>219.5</v>
      </c>
      <c r="W206" s="15">
        <f t="shared" si="26"/>
        <v>3.49</v>
      </c>
      <c r="X206" s="15">
        <f t="shared" si="26"/>
        <v>4.59</v>
      </c>
      <c r="Y206" s="15">
        <f t="shared" si="26"/>
        <v>0.44000000000000006</v>
      </c>
      <c r="Z206" s="15">
        <f t="shared" si="26"/>
        <v>0.6300000000000001</v>
      </c>
      <c r="AA206" s="15">
        <f t="shared" si="26"/>
        <v>0.42</v>
      </c>
      <c r="AB206" s="15">
        <f t="shared" si="26"/>
        <v>0.51</v>
      </c>
      <c r="AC206" s="15">
        <f t="shared" si="26"/>
        <v>1.5</v>
      </c>
      <c r="AD206" s="15">
        <f t="shared" si="26"/>
        <v>1.5</v>
      </c>
      <c r="AE206" s="19">
        <f t="shared" si="26"/>
        <v>4.05</v>
      </c>
      <c r="AF206" s="19">
        <f t="shared" si="26"/>
        <v>5.950000000000001</v>
      </c>
    </row>
    <row r="207" spans="1:32" s="48" customFormat="1" ht="24.75" customHeight="1">
      <c r="A207" s="70" t="s">
        <v>29</v>
      </c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  <c r="AA207" s="70"/>
      <c r="AB207" s="70"/>
      <c r="AC207" s="70"/>
      <c r="AD207" s="70"/>
      <c r="AE207" s="70"/>
      <c r="AF207" s="70"/>
    </row>
    <row r="208" spans="1:32" ht="39.75" customHeight="1">
      <c r="A208" s="6">
        <v>52</v>
      </c>
      <c r="B208" s="7" t="s">
        <v>97</v>
      </c>
      <c r="C208" s="6">
        <v>200</v>
      </c>
      <c r="D208" s="6">
        <v>250</v>
      </c>
      <c r="E208" s="6">
        <v>0.22</v>
      </c>
      <c r="F208" s="6">
        <v>0.35</v>
      </c>
      <c r="G208" s="6">
        <v>0.22</v>
      </c>
      <c r="H208" s="6">
        <v>0.35</v>
      </c>
      <c r="I208" s="17">
        <v>2.5</v>
      </c>
      <c r="J208" s="17">
        <v>3.6</v>
      </c>
      <c r="K208" s="6">
        <v>2.5</v>
      </c>
      <c r="L208" s="6">
        <v>3.6</v>
      </c>
      <c r="M208" s="6">
        <v>5.3</v>
      </c>
      <c r="N208" s="6">
        <v>6</v>
      </c>
      <c r="O208" s="6">
        <v>52</v>
      </c>
      <c r="P208" s="5">
        <v>63</v>
      </c>
      <c r="Q208" s="5">
        <v>59</v>
      </c>
      <c r="R208" s="5">
        <v>64</v>
      </c>
      <c r="S208" s="5">
        <v>148</v>
      </c>
      <c r="T208" s="5">
        <v>156</v>
      </c>
      <c r="U208" s="5">
        <v>25</v>
      </c>
      <c r="V208" s="5">
        <v>32</v>
      </c>
      <c r="W208" s="5">
        <v>0.75</v>
      </c>
      <c r="X208" s="5">
        <v>0.82</v>
      </c>
      <c r="Y208" s="5">
        <v>0.045</v>
      </c>
      <c r="Z208" s="5">
        <v>0.052</v>
      </c>
      <c r="AA208" s="5">
        <v>0.05</v>
      </c>
      <c r="AB208" s="5">
        <v>0.052</v>
      </c>
      <c r="AC208" s="5">
        <v>17.1</v>
      </c>
      <c r="AD208" s="5">
        <v>17.8</v>
      </c>
      <c r="AE208" s="5">
        <v>0.75</v>
      </c>
      <c r="AF208" s="5">
        <v>0.86</v>
      </c>
    </row>
    <row r="209" spans="1:32" ht="26.25" customHeight="1" hidden="1">
      <c r="A209" s="6"/>
      <c r="B209" s="7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</row>
    <row r="210" spans="1:32" ht="39.75" customHeight="1">
      <c r="A210" s="6">
        <v>355</v>
      </c>
      <c r="B210" s="7" t="s">
        <v>76</v>
      </c>
      <c r="C210" s="6">
        <v>150</v>
      </c>
      <c r="D210" s="6">
        <v>220</v>
      </c>
      <c r="E210" s="6">
        <v>3.6</v>
      </c>
      <c r="F210" s="6">
        <v>4.8</v>
      </c>
      <c r="G210" s="6">
        <v>0</v>
      </c>
      <c r="H210" s="6">
        <v>0</v>
      </c>
      <c r="I210" s="6">
        <v>6.6</v>
      </c>
      <c r="J210" s="6">
        <v>8.8</v>
      </c>
      <c r="K210" s="6">
        <v>0.2</v>
      </c>
      <c r="L210" s="6">
        <v>0.3</v>
      </c>
      <c r="M210" s="6">
        <v>28.3</v>
      </c>
      <c r="N210" s="6">
        <v>37.3</v>
      </c>
      <c r="O210" s="6">
        <v>214.2</v>
      </c>
      <c r="P210" s="5">
        <v>285.6</v>
      </c>
      <c r="Q210" s="5">
        <v>9.6</v>
      </c>
      <c r="R210" s="5">
        <v>15.3</v>
      </c>
      <c r="S210" s="5">
        <v>10.4</v>
      </c>
      <c r="T210" s="5">
        <v>13.35</v>
      </c>
      <c r="U210" s="5">
        <v>4.9</v>
      </c>
      <c r="V210" s="5">
        <v>5.525</v>
      </c>
      <c r="W210" s="5">
        <v>0.6</v>
      </c>
      <c r="X210" s="5">
        <v>0.9</v>
      </c>
      <c r="Y210" s="5">
        <v>0.03</v>
      </c>
      <c r="Z210" s="5">
        <v>0.04</v>
      </c>
      <c r="AA210" s="5">
        <v>0.01</v>
      </c>
      <c r="AB210" s="5">
        <v>0.02</v>
      </c>
      <c r="AC210" s="5">
        <v>0</v>
      </c>
      <c r="AD210" s="5">
        <v>0</v>
      </c>
      <c r="AE210" s="5">
        <v>0.6</v>
      </c>
      <c r="AF210" s="5">
        <v>0.8</v>
      </c>
    </row>
    <row r="211" spans="1:32" ht="38.25" customHeight="1">
      <c r="A211" s="6">
        <v>80</v>
      </c>
      <c r="B211" s="7" t="s">
        <v>63</v>
      </c>
      <c r="C211" s="6">
        <v>80</v>
      </c>
      <c r="D211" s="6">
        <v>100</v>
      </c>
      <c r="E211" s="6">
        <v>16.8</v>
      </c>
      <c r="F211" s="6">
        <v>17.2</v>
      </c>
      <c r="G211" s="6">
        <v>16.9</v>
      </c>
      <c r="H211" s="6">
        <v>17.2</v>
      </c>
      <c r="I211" s="6">
        <v>14.3</v>
      </c>
      <c r="J211" s="6">
        <v>15.8</v>
      </c>
      <c r="K211" s="6">
        <v>0</v>
      </c>
      <c r="L211" s="6">
        <v>0</v>
      </c>
      <c r="M211" s="6">
        <v>3.9</v>
      </c>
      <c r="N211" s="6">
        <v>4.3</v>
      </c>
      <c r="O211" s="6">
        <v>212</v>
      </c>
      <c r="P211" s="5">
        <v>275</v>
      </c>
      <c r="Q211" s="5">
        <v>274</v>
      </c>
      <c r="R211" s="5">
        <v>289</v>
      </c>
      <c r="S211" s="5">
        <v>172</v>
      </c>
      <c r="T211" s="5">
        <v>183</v>
      </c>
      <c r="U211" s="5">
        <v>18</v>
      </c>
      <c r="V211" s="5">
        <v>22</v>
      </c>
      <c r="W211" s="5">
        <v>2.3</v>
      </c>
      <c r="X211" s="5">
        <v>3.8</v>
      </c>
      <c r="Y211" s="5">
        <v>0.06</v>
      </c>
      <c r="Z211" s="5">
        <v>0.09</v>
      </c>
      <c r="AA211" s="5">
        <v>0.12</v>
      </c>
      <c r="AB211" s="5">
        <v>0.18</v>
      </c>
      <c r="AC211" s="5">
        <v>0</v>
      </c>
      <c r="AD211" s="5">
        <v>0</v>
      </c>
      <c r="AE211" s="5">
        <v>4</v>
      </c>
      <c r="AF211" s="5">
        <v>5</v>
      </c>
    </row>
    <row r="212" spans="1:32" ht="43.5" customHeight="1">
      <c r="A212" s="8">
        <v>588</v>
      </c>
      <c r="B212" s="7" t="s">
        <v>65</v>
      </c>
      <c r="C212" s="6">
        <v>35</v>
      </c>
      <c r="D212" s="6">
        <v>70</v>
      </c>
      <c r="E212" s="6">
        <v>2.8</v>
      </c>
      <c r="F212" s="6">
        <v>5.6</v>
      </c>
      <c r="G212" s="6">
        <v>0</v>
      </c>
      <c r="H212" s="6">
        <v>0</v>
      </c>
      <c r="I212" s="6">
        <v>0.9</v>
      </c>
      <c r="J212" s="6">
        <v>1.8</v>
      </c>
      <c r="K212" s="6">
        <v>1.2</v>
      </c>
      <c r="L212" s="6">
        <v>1.2</v>
      </c>
      <c r="M212" s="6">
        <v>18.7</v>
      </c>
      <c r="N212" s="6">
        <v>37.4</v>
      </c>
      <c r="O212" s="6">
        <v>95</v>
      </c>
      <c r="P212" s="5">
        <v>109.2</v>
      </c>
      <c r="Q212" s="5">
        <v>18</v>
      </c>
      <c r="R212" s="5">
        <v>18</v>
      </c>
      <c r="S212" s="5">
        <v>58</v>
      </c>
      <c r="T212" s="5">
        <v>58</v>
      </c>
      <c r="U212" s="5">
        <v>24</v>
      </c>
      <c r="V212" s="5">
        <v>24</v>
      </c>
      <c r="W212" s="5">
        <v>1.12</v>
      </c>
      <c r="X212" s="5">
        <v>1.12</v>
      </c>
      <c r="Y212" s="5">
        <v>0.1</v>
      </c>
      <c r="Z212" s="5">
        <v>0.1</v>
      </c>
      <c r="AA212" s="5">
        <v>0.05</v>
      </c>
      <c r="AB212" s="5">
        <v>0.05</v>
      </c>
      <c r="AC212" s="5">
        <v>0</v>
      </c>
      <c r="AD212" s="5">
        <v>0</v>
      </c>
      <c r="AE212" s="5">
        <v>1</v>
      </c>
      <c r="AF212" s="5">
        <v>1</v>
      </c>
    </row>
    <row r="213" spans="1:32" ht="43.5" customHeight="1">
      <c r="A213" s="8"/>
      <c r="B213" s="7" t="s">
        <v>110</v>
      </c>
      <c r="C213" s="6">
        <v>150</v>
      </c>
      <c r="D213" s="6">
        <v>150</v>
      </c>
      <c r="E213" s="6">
        <v>14</v>
      </c>
      <c r="F213" s="6">
        <v>1.4</v>
      </c>
      <c r="G213" s="6">
        <v>1.4</v>
      </c>
      <c r="H213" s="6">
        <v>1.4</v>
      </c>
      <c r="I213" s="6">
        <v>0.3</v>
      </c>
      <c r="J213" s="6">
        <v>0.3</v>
      </c>
      <c r="K213" s="6">
        <v>0.3</v>
      </c>
      <c r="L213" s="6">
        <v>0.3</v>
      </c>
      <c r="M213" s="6">
        <v>12.1</v>
      </c>
      <c r="N213" s="6">
        <v>12.1</v>
      </c>
      <c r="O213" s="6">
        <v>64</v>
      </c>
      <c r="P213" s="5">
        <v>64</v>
      </c>
      <c r="Q213" s="5">
        <v>51</v>
      </c>
      <c r="R213" s="5">
        <v>51</v>
      </c>
      <c r="S213" s="5">
        <v>35</v>
      </c>
      <c r="T213" s="5">
        <v>35</v>
      </c>
      <c r="U213" s="5">
        <v>20</v>
      </c>
      <c r="V213" s="5">
        <v>20</v>
      </c>
      <c r="W213" s="5">
        <v>0.5</v>
      </c>
      <c r="X213" s="5">
        <v>0.5</v>
      </c>
      <c r="Y213" s="5">
        <v>0.06</v>
      </c>
      <c r="Z213" s="5">
        <v>0.06</v>
      </c>
      <c r="AA213" s="5">
        <v>0.02</v>
      </c>
      <c r="AB213" s="5">
        <v>0.02</v>
      </c>
      <c r="AC213" s="5">
        <v>90</v>
      </c>
      <c r="AD213" s="5">
        <v>90</v>
      </c>
      <c r="AE213" s="5">
        <v>0.3</v>
      </c>
      <c r="AF213" s="5">
        <v>0.3</v>
      </c>
    </row>
    <row r="214" spans="1:32" ht="45.75" customHeight="1">
      <c r="A214" s="6">
        <v>433</v>
      </c>
      <c r="B214" s="7" t="s">
        <v>91</v>
      </c>
      <c r="C214" s="6">
        <v>200</v>
      </c>
      <c r="D214" s="6">
        <v>200</v>
      </c>
      <c r="E214" s="6">
        <v>0.013</v>
      </c>
      <c r="F214" s="6">
        <v>0.013</v>
      </c>
      <c r="G214" s="6">
        <v>0.013</v>
      </c>
      <c r="H214" s="6">
        <v>0.013</v>
      </c>
      <c r="I214" s="6">
        <v>0.02</v>
      </c>
      <c r="J214" s="6">
        <v>0.02</v>
      </c>
      <c r="K214" s="6">
        <v>0.02</v>
      </c>
      <c r="L214" s="6">
        <v>0.02</v>
      </c>
      <c r="M214" s="6">
        <v>4.5</v>
      </c>
      <c r="N214" s="6">
        <v>6.3</v>
      </c>
      <c r="O214" s="55">
        <v>5.3</v>
      </c>
      <c r="P214" s="5">
        <v>6.3</v>
      </c>
      <c r="Q214" s="5">
        <v>0.04</v>
      </c>
      <c r="R214" s="5">
        <v>0.04</v>
      </c>
      <c r="S214" s="5">
        <v>0.6</v>
      </c>
      <c r="T214" s="5">
        <v>0.6</v>
      </c>
      <c r="U214" s="5">
        <v>0.7</v>
      </c>
      <c r="V214" s="5">
        <v>0.7</v>
      </c>
      <c r="W214" s="5">
        <v>0.04</v>
      </c>
      <c r="X214" s="5">
        <v>0.04</v>
      </c>
      <c r="Y214" s="5">
        <v>0</v>
      </c>
      <c r="Z214" s="5">
        <v>0</v>
      </c>
      <c r="AA214" s="10">
        <v>0</v>
      </c>
      <c r="AB214" s="5">
        <v>0</v>
      </c>
      <c r="AC214" s="5">
        <v>1</v>
      </c>
      <c r="AD214" s="5">
        <v>1</v>
      </c>
      <c r="AE214" s="5">
        <v>1</v>
      </c>
      <c r="AF214" s="5">
        <v>1</v>
      </c>
    </row>
    <row r="215" spans="1:32" ht="24" customHeight="1" hidden="1">
      <c r="A215" s="8"/>
      <c r="B215" s="51"/>
      <c r="C215" s="6">
        <v>65</v>
      </c>
      <c r="D215" s="6">
        <v>75</v>
      </c>
      <c r="E215" s="6">
        <v>3.8</v>
      </c>
      <c r="F215" s="6">
        <v>4.3</v>
      </c>
      <c r="G215" s="6">
        <v>3.8</v>
      </c>
      <c r="H215" s="6">
        <v>4.3</v>
      </c>
      <c r="I215" s="6">
        <v>0.3</v>
      </c>
      <c r="J215" s="6">
        <v>0.4</v>
      </c>
      <c r="K215" s="6">
        <v>0.3</v>
      </c>
      <c r="L215" s="6">
        <v>0.4</v>
      </c>
      <c r="M215" s="6">
        <v>63</v>
      </c>
      <c r="N215" s="6">
        <v>68</v>
      </c>
      <c r="O215" s="6">
        <v>299</v>
      </c>
      <c r="P215" s="5">
        <v>325</v>
      </c>
      <c r="Q215" s="5">
        <v>9</v>
      </c>
      <c r="R215" s="5">
        <v>9.8</v>
      </c>
      <c r="S215" s="5">
        <v>43</v>
      </c>
      <c r="T215" s="5">
        <v>48</v>
      </c>
      <c r="U215" s="5">
        <v>8.3</v>
      </c>
      <c r="V215" s="5">
        <v>8.6</v>
      </c>
      <c r="W215" s="5">
        <v>0.6</v>
      </c>
      <c r="X215" s="5">
        <v>0.7</v>
      </c>
      <c r="Y215" s="5">
        <v>0.04</v>
      </c>
      <c r="Z215" s="5">
        <v>0.06</v>
      </c>
      <c r="AA215" s="5">
        <v>0.01</v>
      </c>
      <c r="AB215" s="5">
        <v>0.015</v>
      </c>
      <c r="AC215" s="5">
        <v>0</v>
      </c>
      <c r="AD215" s="5">
        <v>0</v>
      </c>
      <c r="AE215" s="5">
        <v>0.3</v>
      </c>
      <c r="AF215" s="5">
        <v>0.5</v>
      </c>
    </row>
    <row r="216" spans="1:32" ht="20.25" customHeight="1">
      <c r="A216" s="6"/>
      <c r="B216" s="13" t="s">
        <v>38</v>
      </c>
      <c r="C216" s="14"/>
      <c r="D216" s="14"/>
      <c r="E216" s="14">
        <f aca="true" t="shared" si="27" ref="E216:AF216">E208+E209+E210+E211+E212+E214+E215</f>
        <v>27.233000000000004</v>
      </c>
      <c r="F216" s="14">
        <f t="shared" si="27"/>
        <v>32.263</v>
      </c>
      <c r="G216" s="14">
        <f t="shared" si="27"/>
        <v>20.933</v>
      </c>
      <c r="H216" s="14">
        <f t="shared" si="27"/>
        <v>21.863000000000003</v>
      </c>
      <c r="I216" s="14">
        <f t="shared" si="27"/>
        <v>24.619999999999997</v>
      </c>
      <c r="J216" s="14">
        <f t="shared" si="27"/>
        <v>30.42</v>
      </c>
      <c r="K216" s="14">
        <f t="shared" si="27"/>
        <v>4.220000000000001</v>
      </c>
      <c r="L216" s="14">
        <f t="shared" si="27"/>
        <v>5.52</v>
      </c>
      <c r="M216" s="14">
        <f t="shared" si="27"/>
        <v>123.7</v>
      </c>
      <c r="N216" s="14">
        <f t="shared" si="27"/>
        <v>159.3</v>
      </c>
      <c r="O216" s="14">
        <f t="shared" si="27"/>
        <v>877.5</v>
      </c>
      <c r="P216" s="15">
        <f t="shared" si="27"/>
        <v>1064.1</v>
      </c>
      <c r="Q216" s="15">
        <f t="shared" si="27"/>
        <v>369.64000000000004</v>
      </c>
      <c r="R216" s="15">
        <f t="shared" si="27"/>
        <v>396.14000000000004</v>
      </c>
      <c r="S216" s="15">
        <f t="shared" si="27"/>
        <v>432</v>
      </c>
      <c r="T216" s="15">
        <f t="shared" si="27"/>
        <v>458.95000000000005</v>
      </c>
      <c r="U216" s="15">
        <f t="shared" si="27"/>
        <v>80.9</v>
      </c>
      <c r="V216" s="15">
        <f t="shared" si="27"/>
        <v>92.825</v>
      </c>
      <c r="W216" s="15">
        <f t="shared" si="27"/>
        <v>5.409999999999999</v>
      </c>
      <c r="X216" s="15">
        <f t="shared" si="27"/>
        <v>7.38</v>
      </c>
      <c r="Y216" s="15">
        <f t="shared" si="27"/>
        <v>0.275</v>
      </c>
      <c r="Z216" s="15">
        <f t="shared" si="27"/>
        <v>0.342</v>
      </c>
      <c r="AA216" s="15">
        <f t="shared" si="27"/>
        <v>0.24</v>
      </c>
      <c r="AB216" s="15">
        <f t="shared" si="27"/>
        <v>0.317</v>
      </c>
      <c r="AC216" s="15">
        <f t="shared" si="27"/>
        <v>18.1</v>
      </c>
      <c r="AD216" s="15">
        <f t="shared" si="27"/>
        <v>18.8</v>
      </c>
      <c r="AE216" s="15">
        <f t="shared" si="27"/>
        <v>7.6499999999999995</v>
      </c>
      <c r="AF216" s="15">
        <f t="shared" si="27"/>
        <v>9.16</v>
      </c>
    </row>
    <row r="217" spans="1:32" ht="25.5" customHeight="1">
      <c r="A217" s="6"/>
      <c r="B217" s="13" t="s">
        <v>32</v>
      </c>
      <c r="C217" s="14"/>
      <c r="D217" s="14"/>
      <c r="E217" s="14">
        <f aca="true" t="shared" si="28" ref="E217:AF217">E206+E216</f>
        <v>44.033</v>
      </c>
      <c r="F217" s="14">
        <f t="shared" si="28"/>
        <v>64.363</v>
      </c>
      <c r="G217" s="14">
        <f t="shared" si="28"/>
        <v>32.733000000000004</v>
      </c>
      <c r="H217" s="14">
        <f t="shared" si="28"/>
        <v>94.063</v>
      </c>
      <c r="I217" s="14">
        <f t="shared" si="28"/>
        <v>104.62</v>
      </c>
      <c r="J217" s="14">
        <f t="shared" si="28"/>
        <v>67.02000000000001</v>
      </c>
      <c r="K217" s="14">
        <f t="shared" si="28"/>
        <v>24.82</v>
      </c>
      <c r="L217" s="14">
        <f t="shared" si="28"/>
        <v>41.519999999999996</v>
      </c>
      <c r="M217" s="14">
        <f t="shared" si="28"/>
        <v>192.4</v>
      </c>
      <c r="N217" s="14">
        <f t="shared" si="28"/>
        <v>277.2</v>
      </c>
      <c r="O217" s="14">
        <f t="shared" si="28"/>
        <v>1366.3</v>
      </c>
      <c r="P217" s="15">
        <f t="shared" si="28"/>
        <v>1837.9</v>
      </c>
      <c r="Q217" s="15">
        <f t="shared" si="28"/>
        <v>785.6400000000001</v>
      </c>
      <c r="R217" s="15">
        <f t="shared" si="28"/>
        <v>948.1400000000001</v>
      </c>
      <c r="S217" s="15">
        <f t="shared" si="28"/>
        <v>683</v>
      </c>
      <c r="T217" s="15">
        <f t="shared" si="28"/>
        <v>799.95</v>
      </c>
      <c r="U217" s="15">
        <f t="shared" si="28"/>
        <v>284.4</v>
      </c>
      <c r="V217" s="15">
        <f t="shared" si="28"/>
        <v>312.325</v>
      </c>
      <c r="W217" s="15">
        <f t="shared" si="28"/>
        <v>8.899999999999999</v>
      </c>
      <c r="X217" s="15">
        <f t="shared" si="28"/>
        <v>11.969999999999999</v>
      </c>
      <c r="Y217" s="15">
        <f t="shared" si="28"/>
        <v>0.7150000000000001</v>
      </c>
      <c r="Z217" s="15">
        <f t="shared" si="28"/>
        <v>0.9720000000000002</v>
      </c>
      <c r="AA217" s="15">
        <f t="shared" si="28"/>
        <v>0.6599999999999999</v>
      </c>
      <c r="AB217" s="15">
        <f t="shared" si="28"/>
        <v>0.827</v>
      </c>
      <c r="AC217" s="15">
        <f t="shared" si="28"/>
        <v>19.6</v>
      </c>
      <c r="AD217" s="15">
        <f t="shared" si="28"/>
        <v>20.3</v>
      </c>
      <c r="AE217" s="15">
        <f t="shared" si="28"/>
        <v>11.7</v>
      </c>
      <c r="AF217" s="15">
        <f t="shared" si="28"/>
        <v>15.110000000000001</v>
      </c>
    </row>
    <row r="218" spans="1:32" ht="309.75" customHeight="1">
      <c r="A218" s="34"/>
      <c r="B218" s="50"/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41"/>
    </row>
    <row r="219" spans="1:32" ht="21" customHeight="1">
      <c r="A219" s="71" t="s">
        <v>52</v>
      </c>
      <c r="B219" s="71"/>
      <c r="C219" s="71"/>
      <c r="D219" s="71"/>
      <c r="E219" s="71"/>
      <c r="F219" s="71"/>
      <c r="G219" s="71"/>
      <c r="H219" s="71"/>
      <c r="I219" s="71"/>
      <c r="J219" s="71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71"/>
      <c r="X219" s="71"/>
      <c r="Y219" s="71"/>
      <c r="Z219" s="71"/>
      <c r="AA219" s="71"/>
      <c r="AB219" s="71"/>
      <c r="AC219" s="71"/>
      <c r="AD219" s="71"/>
      <c r="AE219" s="71"/>
      <c r="AF219" s="71"/>
    </row>
    <row r="220" spans="1:32" ht="19.5" customHeight="1">
      <c r="A220" s="69" t="s">
        <v>0</v>
      </c>
      <c r="B220" s="69"/>
      <c r="C220" s="69"/>
      <c r="D220" s="69"/>
      <c r="E220" s="69"/>
      <c r="F220" s="69"/>
      <c r="G220" s="69"/>
      <c r="H220" s="69"/>
      <c r="I220" s="69"/>
      <c r="J220" s="69"/>
      <c r="K220" s="69"/>
      <c r="L220" s="69"/>
      <c r="M220" s="69"/>
      <c r="N220" s="69"/>
      <c r="O220" s="69"/>
      <c r="P220" s="69"/>
      <c r="Q220" s="69"/>
      <c r="R220" s="69"/>
      <c r="S220" s="69"/>
      <c r="T220" s="69"/>
      <c r="U220" s="69"/>
      <c r="V220" s="69"/>
      <c r="W220" s="69"/>
      <c r="X220" s="69"/>
      <c r="Y220" s="69"/>
      <c r="Z220" s="69"/>
      <c r="AA220" s="69"/>
      <c r="AB220" s="69"/>
      <c r="AC220" s="69"/>
      <c r="AD220" s="69"/>
      <c r="AE220" s="69"/>
      <c r="AF220" s="69"/>
    </row>
    <row r="221" spans="1:32" ht="26.25" customHeight="1">
      <c r="A221" s="68" t="s">
        <v>1</v>
      </c>
      <c r="B221" s="68" t="s">
        <v>2</v>
      </c>
      <c r="C221" s="68" t="s">
        <v>3</v>
      </c>
      <c r="D221" s="68"/>
      <c r="E221" s="68" t="s">
        <v>4</v>
      </c>
      <c r="F221" s="68"/>
      <c r="G221" s="68"/>
      <c r="H221" s="68"/>
      <c r="I221" s="68"/>
      <c r="J221" s="68"/>
      <c r="K221" s="68"/>
      <c r="L221" s="68"/>
      <c r="M221" s="68"/>
      <c r="N221" s="68"/>
      <c r="O221" s="68" t="s">
        <v>53</v>
      </c>
      <c r="P221" s="68"/>
      <c r="Q221" s="68" t="s">
        <v>6</v>
      </c>
      <c r="R221" s="68"/>
      <c r="S221" s="68"/>
      <c r="T221" s="68"/>
      <c r="U221" s="68"/>
      <c r="V221" s="68"/>
      <c r="W221" s="68"/>
      <c r="X221" s="68"/>
      <c r="Y221" s="66" t="s">
        <v>7</v>
      </c>
      <c r="Z221" s="66"/>
      <c r="AA221" s="66"/>
      <c r="AB221" s="66"/>
      <c r="AC221" s="66"/>
      <c r="AD221" s="66"/>
      <c r="AE221" s="66"/>
      <c r="AF221" s="66"/>
    </row>
    <row r="222" spans="1:32" ht="19.5" customHeight="1">
      <c r="A222" s="68"/>
      <c r="B222" s="68"/>
      <c r="C222" s="68" t="s">
        <v>8</v>
      </c>
      <c r="D222" s="68" t="s">
        <v>9</v>
      </c>
      <c r="E222" s="67" t="s">
        <v>10</v>
      </c>
      <c r="F222" s="67"/>
      <c r="G222" s="67"/>
      <c r="H222" s="67"/>
      <c r="I222" s="66" t="s">
        <v>11</v>
      </c>
      <c r="J222" s="66"/>
      <c r="K222" s="66"/>
      <c r="L222" s="66"/>
      <c r="M222" s="68" t="s">
        <v>12</v>
      </c>
      <c r="N222" s="68"/>
      <c r="O222" s="68"/>
      <c r="P222" s="68"/>
      <c r="Q222" s="66" t="s">
        <v>14</v>
      </c>
      <c r="R222" s="66"/>
      <c r="S222" s="66" t="s">
        <v>15</v>
      </c>
      <c r="T222" s="66"/>
      <c r="U222" s="66" t="s">
        <v>16</v>
      </c>
      <c r="V222" s="66"/>
      <c r="W222" s="66" t="s">
        <v>17</v>
      </c>
      <c r="X222" s="66"/>
      <c r="Y222" s="66" t="s">
        <v>18</v>
      </c>
      <c r="Z222" s="66"/>
      <c r="AA222" s="66" t="s">
        <v>19</v>
      </c>
      <c r="AB222" s="66"/>
      <c r="AC222" s="66" t="s">
        <v>20</v>
      </c>
      <c r="AD222" s="66"/>
      <c r="AE222" s="66" t="s">
        <v>21</v>
      </c>
      <c r="AF222" s="66"/>
    </row>
    <row r="223" spans="1:32" ht="16.5" customHeight="1">
      <c r="A223" s="68"/>
      <c r="B223" s="68"/>
      <c r="C223" s="68"/>
      <c r="D223" s="68"/>
      <c r="E223" s="66" t="s">
        <v>22</v>
      </c>
      <c r="F223" s="66"/>
      <c r="G223" s="68" t="s">
        <v>23</v>
      </c>
      <c r="H223" s="68"/>
      <c r="I223" s="66" t="s">
        <v>22</v>
      </c>
      <c r="J223" s="66"/>
      <c r="K223" s="68" t="s">
        <v>24</v>
      </c>
      <c r="L223" s="68"/>
      <c r="M223" s="68"/>
      <c r="N223" s="68"/>
      <c r="O223" s="68"/>
      <c r="P223" s="68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</row>
    <row r="224" spans="1:32" ht="26.25" customHeight="1">
      <c r="A224" s="68"/>
      <c r="B224" s="68"/>
      <c r="C224" s="68"/>
      <c r="D224" s="68"/>
      <c r="E224" s="52" t="s">
        <v>25</v>
      </c>
      <c r="F224" s="52" t="s">
        <v>26</v>
      </c>
      <c r="G224" s="52" t="s">
        <v>25</v>
      </c>
      <c r="H224" s="52" t="s">
        <v>26</v>
      </c>
      <c r="I224" s="52" t="s">
        <v>25</v>
      </c>
      <c r="J224" s="52" t="s">
        <v>26</v>
      </c>
      <c r="K224" s="52" t="s">
        <v>25</v>
      </c>
      <c r="L224" s="52" t="s">
        <v>26</v>
      </c>
      <c r="M224" s="52" t="s">
        <v>25</v>
      </c>
      <c r="N224" s="52" t="s">
        <v>26</v>
      </c>
      <c r="O224" s="52" t="s">
        <v>25</v>
      </c>
      <c r="P224" s="52" t="s">
        <v>26</v>
      </c>
      <c r="Q224" s="52" t="s">
        <v>25</v>
      </c>
      <c r="R224" s="52" t="s">
        <v>26</v>
      </c>
      <c r="S224" s="52" t="s">
        <v>25</v>
      </c>
      <c r="T224" s="52" t="s">
        <v>26</v>
      </c>
      <c r="U224" s="52" t="s">
        <v>25</v>
      </c>
      <c r="V224" s="52" t="s">
        <v>26</v>
      </c>
      <c r="W224" s="52" t="s">
        <v>25</v>
      </c>
      <c r="X224" s="52" t="s">
        <v>26</v>
      </c>
      <c r="Y224" s="52" t="s">
        <v>25</v>
      </c>
      <c r="Z224" s="52" t="s">
        <v>26</v>
      </c>
      <c r="AA224" s="52" t="s">
        <v>25</v>
      </c>
      <c r="AB224" s="52" t="s">
        <v>26</v>
      </c>
      <c r="AC224" s="52" t="s">
        <v>25</v>
      </c>
      <c r="AD224" s="52" t="s">
        <v>26</v>
      </c>
      <c r="AE224" s="52" t="s">
        <v>25</v>
      </c>
      <c r="AF224" s="52" t="s">
        <v>26</v>
      </c>
    </row>
    <row r="225" spans="1:32" ht="12.75" customHeight="1" hidden="1">
      <c r="A225" s="22"/>
      <c r="B225" s="7"/>
      <c r="C225" s="22"/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</row>
    <row r="226" spans="1:32" ht="38.25" customHeight="1">
      <c r="A226" s="3">
        <v>140</v>
      </c>
      <c r="B226" s="7" t="s">
        <v>117</v>
      </c>
      <c r="C226" s="6">
        <v>180</v>
      </c>
      <c r="D226" s="6">
        <v>200</v>
      </c>
      <c r="E226" s="6">
        <v>9.1</v>
      </c>
      <c r="F226" s="6">
        <v>9.1</v>
      </c>
      <c r="G226" s="6">
        <v>9.1</v>
      </c>
      <c r="H226" s="6">
        <v>9.1</v>
      </c>
      <c r="I226" s="6">
        <v>23</v>
      </c>
      <c r="J226" s="6">
        <v>23</v>
      </c>
      <c r="K226" s="6">
        <v>23</v>
      </c>
      <c r="L226" s="6">
        <v>23</v>
      </c>
      <c r="M226" s="6">
        <v>18.5</v>
      </c>
      <c r="N226" s="6">
        <v>18.5</v>
      </c>
      <c r="O226" s="6">
        <v>319</v>
      </c>
      <c r="P226" s="5">
        <v>319</v>
      </c>
      <c r="Q226" s="5">
        <v>135</v>
      </c>
      <c r="R226" s="5">
        <v>135</v>
      </c>
      <c r="S226" s="5">
        <v>200</v>
      </c>
      <c r="T226" s="5">
        <v>200</v>
      </c>
      <c r="U226" s="5">
        <v>23</v>
      </c>
      <c r="V226" s="5">
        <v>23</v>
      </c>
      <c r="W226" s="5">
        <v>0.4</v>
      </c>
      <c r="X226" s="5">
        <v>0.4</v>
      </c>
      <c r="Y226" s="5">
        <v>0.03</v>
      </c>
      <c r="Z226" s="5">
        <v>0.03</v>
      </c>
      <c r="AA226" s="5">
        <v>0.3</v>
      </c>
      <c r="AB226" s="5">
        <v>0.3</v>
      </c>
      <c r="AC226" s="5">
        <v>0.5</v>
      </c>
      <c r="AD226" s="5">
        <v>0.5</v>
      </c>
      <c r="AE226" s="5">
        <v>0.3</v>
      </c>
      <c r="AF226" s="5">
        <v>1.5</v>
      </c>
    </row>
    <row r="227" spans="1:32" s="57" customFormat="1" ht="36" customHeight="1">
      <c r="A227" s="30">
        <v>499</v>
      </c>
      <c r="B227" s="42" t="s">
        <v>70</v>
      </c>
      <c r="C227" s="30">
        <v>75</v>
      </c>
      <c r="D227" s="30">
        <v>150</v>
      </c>
      <c r="E227" s="30">
        <v>0.2</v>
      </c>
      <c r="F227" s="30">
        <v>0.4</v>
      </c>
      <c r="G227" s="30">
        <v>0.2</v>
      </c>
      <c r="H227" s="30">
        <v>0.4</v>
      </c>
      <c r="I227" s="30">
        <v>0</v>
      </c>
      <c r="J227" s="30">
        <v>0</v>
      </c>
      <c r="K227" s="30">
        <v>0</v>
      </c>
      <c r="L227" s="30">
        <v>0</v>
      </c>
      <c r="M227" s="30">
        <v>21.7</v>
      </c>
      <c r="N227" s="30">
        <v>43.4</v>
      </c>
      <c r="O227" s="30">
        <v>88.7</v>
      </c>
      <c r="P227" s="43">
        <v>88.7</v>
      </c>
      <c r="Q227" s="43">
        <v>10</v>
      </c>
      <c r="R227" s="43">
        <v>20</v>
      </c>
      <c r="S227" s="43">
        <v>8</v>
      </c>
      <c r="T227" s="43">
        <v>16</v>
      </c>
      <c r="U227" s="43">
        <v>6</v>
      </c>
      <c r="V227" s="2">
        <v>12</v>
      </c>
      <c r="W227" s="43">
        <v>0.5</v>
      </c>
      <c r="X227" s="44">
        <v>1</v>
      </c>
      <c r="Y227" s="45">
        <v>0.02</v>
      </c>
      <c r="Z227" s="45">
        <v>0.04</v>
      </c>
      <c r="AA227" s="46">
        <v>0.04</v>
      </c>
      <c r="AB227" s="45">
        <v>0.08</v>
      </c>
      <c r="AC227" s="44">
        <v>3</v>
      </c>
      <c r="AD227" s="44">
        <v>6</v>
      </c>
      <c r="AE227" s="44">
        <v>0.4</v>
      </c>
      <c r="AF227" s="44">
        <v>0.8</v>
      </c>
    </row>
    <row r="228" spans="1:32" ht="38.25" customHeight="1">
      <c r="A228" s="58">
        <v>588</v>
      </c>
      <c r="B228" s="7" t="s">
        <v>65</v>
      </c>
      <c r="C228" s="22">
        <v>35</v>
      </c>
      <c r="D228" s="22">
        <v>70</v>
      </c>
      <c r="E228" s="22">
        <v>2.8</v>
      </c>
      <c r="F228" s="22">
        <v>5.6</v>
      </c>
      <c r="G228" s="22">
        <v>0</v>
      </c>
      <c r="H228" s="22">
        <v>0</v>
      </c>
      <c r="I228" s="22">
        <v>0.9</v>
      </c>
      <c r="J228" s="22">
        <v>1.8</v>
      </c>
      <c r="K228" s="22">
        <v>1.2</v>
      </c>
      <c r="L228" s="22">
        <v>1.2</v>
      </c>
      <c r="M228" s="22">
        <v>18.7</v>
      </c>
      <c r="N228" s="22">
        <v>37.4</v>
      </c>
      <c r="O228" s="22">
        <v>95</v>
      </c>
      <c r="P228" s="22">
        <v>109.2</v>
      </c>
      <c r="Q228" s="22">
        <v>18</v>
      </c>
      <c r="R228" s="22">
        <v>18</v>
      </c>
      <c r="S228" s="22">
        <v>58</v>
      </c>
      <c r="T228" s="22">
        <v>58</v>
      </c>
      <c r="U228" s="22">
        <v>24</v>
      </c>
      <c r="V228" s="22">
        <v>24</v>
      </c>
      <c r="W228" s="22">
        <v>1.12</v>
      </c>
      <c r="X228" s="22">
        <v>1.12</v>
      </c>
      <c r="Y228" s="22">
        <v>0.1</v>
      </c>
      <c r="Z228" s="22">
        <v>0.1</v>
      </c>
      <c r="AA228" s="22">
        <v>0.05</v>
      </c>
      <c r="AB228" s="22">
        <v>0.05</v>
      </c>
      <c r="AC228" s="22">
        <v>0</v>
      </c>
      <c r="AD228" s="22">
        <v>0</v>
      </c>
      <c r="AE228" s="22">
        <v>1</v>
      </c>
      <c r="AF228" s="22">
        <v>1</v>
      </c>
    </row>
    <row r="229" spans="1:32" ht="38.25" customHeight="1">
      <c r="A229" s="58"/>
      <c r="B229" s="7" t="s">
        <v>111</v>
      </c>
      <c r="C229" s="22">
        <v>200</v>
      </c>
      <c r="D229" s="22">
        <v>200</v>
      </c>
      <c r="E229" s="22">
        <v>0.4</v>
      </c>
      <c r="F229" s="22">
        <v>1</v>
      </c>
      <c r="G229" s="22">
        <v>0.4</v>
      </c>
      <c r="H229" s="22">
        <v>1</v>
      </c>
      <c r="I229" s="22">
        <v>0.3</v>
      </c>
      <c r="J229" s="22">
        <v>0.3</v>
      </c>
      <c r="K229" s="22">
        <v>0</v>
      </c>
      <c r="L229" s="22">
        <v>0</v>
      </c>
      <c r="M229" s="22">
        <v>10.3</v>
      </c>
      <c r="N229" s="22">
        <v>10.3</v>
      </c>
      <c r="O229" s="22">
        <v>52</v>
      </c>
      <c r="P229" s="22">
        <v>52</v>
      </c>
      <c r="Q229" s="22">
        <v>19</v>
      </c>
      <c r="R229" s="22">
        <v>19</v>
      </c>
      <c r="S229" s="22">
        <v>16</v>
      </c>
      <c r="T229" s="22">
        <v>16</v>
      </c>
      <c r="U229" s="22">
        <v>12</v>
      </c>
      <c r="V229" s="22">
        <v>12</v>
      </c>
      <c r="W229" s="22">
        <v>2.3</v>
      </c>
      <c r="X229" s="22">
        <v>2.3</v>
      </c>
      <c r="Y229" s="22">
        <v>0.02</v>
      </c>
      <c r="Z229" s="22">
        <v>0.02</v>
      </c>
      <c r="AA229" s="22">
        <v>0.03</v>
      </c>
      <c r="AB229" s="22">
        <v>0.03</v>
      </c>
      <c r="AC229" s="22">
        <v>5</v>
      </c>
      <c r="AD229" s="22">
        <v>5</v>
      </c>
      <c r="AE229" s="22">
        <v>0.1</v>
      </c>
      <c r="AF229" s="22">
        <v>0.1</v>
      </c>
    </row>
    <row r="230" spans="1:32" ht="57" customHeight="1">
      <c r="A230" s="6">
        <v>430</v>
      </c>
      <c r="B230" s="7" t="s">
        <v>118</v>
      </c>
      <c r="C230" s="6">
        <v>200</v>
      </c>
      <c r="D230" s="6">
        <v>200</v>
      </c>
      <c r="E230" s="6">
        <v>0.1</v>
      </c>
      <c r="F230" s="6">
        <v>0.1</v>
      </c>
      <c r="G230" s="6">
        <v>0</v>
      </c>
      <c r="H230" s="6">
        <v>0</v>
      </c>
      <c r="I230" s="6">
        <v>0</v>
      </c>
      <c r="J230" s="6">
        <v>0</v>
      </c>
      <c r="K230" s="6">
        <v>0</v>
      </c>
      <c r="L230" s="6">
        <v>0</v>
      </c>
      <c r="M230" s="6">
        <v>15.2</v>
      </c>
      <c r="N230" s="6">
        <v>15.2</v>
      </c>
      <c r="O230" s="6">
        <v>59</v>
      </c>
      <c r="P230" s="5">
        <v>59</v>
      </c>
      <c r="Q230" s="5">
        <v>181</v>
      </c>
      <c r="R230" s="5">
        <v>181</v>
      </c>
      <c r="S230" s="5">
        <v>11</v>
      </c>
      <c r="T230" s="5">
        <v>11</v>
      </c>
      <c r="U230" s="5">
        <v>136.5</v>
      </c>
      <c r="V230" s="5">
        <v>136.5</v>
      </c>
      <c r="W230" s="5">
        <v>0.15</v>
      </c>
      <c r="X230" s="5">
        <v>0.15</v>
      </c>
      <c r="Y230" s="5">
        <v>0.04</v>
      </c>
      <c r="Z230" s="5">
        <v>0.04</v>
      </c>
      <c r="AA230" s="5">
        <v>0.2</v>
      </c>
      <c r="AB230" s="5">
        <v>0.2</v>
      </c>
      <c r="AC230" s="5">
        <v>1.5</v>
      </c>
      <c r="AD230" s="5">
        <v>1.5</v>
      </c>
      <c r="AE230" s="5">
        <v>0.15</v>
      </c>
      <c r="AF230" s="5">
        <v>0.15</v>
      </c>
    </row>
    <row r="231" spans="1:32" ht="28.5" customHeight="1">
      <c r="A231" s="58"/>
      <c r="B231" s="56" t="s">
        <v>28</v>
      </c>
      <c r="C231" s="22"/>
      <c r="D231" s="22"/>
      <c r="E231" s="59">
        <f aca="true" t="shared" si="29" ref="E231:AF231">SUM(E225:E230)</f>
        <v>12.599999999999998</v>
      </c>
      <c r="F231" s="59">
        <f t="shared" si="29"/>
        <v>16.200000000000003</v>
      </c>
      <c r="G231" s="59">
        <f t="shared" si="29"/>
        <v>9.7</v>
      </c>
      <c r="H231" s="59">
        <f t="shared" si="29"/>
        <v>10.5</v>
      </c>
      <c r="I231" s="59">
        <f t="shared" si="29"/>
        <v>24.2</v>
      </c>
      <c r="J231" s="59">
        <f t="shared" si="29"/>
        <v>25.1</v>
      </c>
      <c r="K231" s="59">
        <f t="shared" si="29"/>
        <v>24.2</v>
      </c>
      <c r="L231" s="59">
        <f t="shared" si="29"/>
        <v>24.2</v>
      </c>
      <c r="M231" s="59">
        <f t="shared" si="29"/>
        <v>84.4</v>
      </c>
      <c r="N231" s="59">
        <f t="shared" si="29"/>
        <v>124.8</v>
      </c>
      <c r="O231" s="59">
        <f t="shared" si="29"/>
        <v>613.7</v>
      </c>
      <c r="P231" s="59">
        <f t="shared" si="29"/>
        <v>627.9</v>
      </c>
      <c r="Q231" s="59">
        <f t="shared" si="29"/>
        <v>363</v>
      </c>
      <c r="R231" s="59">
        <f t="shared" si="29"/>
        <v>373</v>
      </c>
      <c r="S231" s="59">
        <f t="shared" si="29"/>
        <v>293</v>
      </c>
      <c r="T231" s="59">
        <f t="shared" si="29"/>
        <v>301</v>
      </c>
      <c r="U231" s="59">
        <f t="shared" si="29"/>
        <v>201.5</v>
      </c>
      <c r="V231" s="59">
        <f t="shared" si="29"/>
        <v>207.5</v>
      </c>
      <c r="W231" s="59">
        <f t="shared" si="29"/>
        <v>4.470000000000001</v>
      </c>
      <c r="X231" s="59">
        <f t="shared" si="29"/>
        <v>4.970000000000001</v>
      </c>
      <c r="Y231" s="59">
        <f t="shared" si="29"/>
        <v>0.21000000000000002</v>
      </c>
      <c r="Z231" s="59">
        <f t="shared" si="29"/>
        <v>0.23</v>
      </c>
      <c r="AA231" s="59">
        <f t="shared" si="29"/>
        <v>0.6199999999999999</v>
      </c>
      <c r="AB231" s="59">
        <f t="shared" si="29"/>
        <v>0.6599999999999999</v>
      </c>
      <c r="AC231" s="59">
        <f t="shared" si="29"/>
        <v>10</v>
      </c>
      <c r="AD231" s="59">
        <f t="shared" si="29"/>
        <v>13</v>
      </c>
      <c r="AE231" s="59">
        <f t="shared" si="29"/>
        <v>1.95</v>
      </c>
      <c r="AF231" s="59">
        <f t="shared" si="29"/>
        <v>3.55</v>
      </c>
    </row>
    <row r="232" spans="1:32" s="48" customFormat="1" ht="27" customHeight="1">
      <c r="A232" s="69" t="s">
        <v>29</v>
      </c>
      <c r="B232" s="69"/>
      <c r="C232" s="69"/>
      <c r="D232" s="69"/>
      <c r="E232" s="69"/>
      <c r="F232" s="69"/>
      <c r="G232" s="69"/>
      <c r="H232" s="69"/>
      <c r="I232" s="69"/>
      <c r="J232" s="69"/>
      <c r="K232" s="69"/>
      <c r="L232" s="69"/>
      <c r="M232" s="69"/>
      <c r="N232" s="69"/>
      <c r="O232" s="69"/>
      <c r="P232" s="69"/>
      <c r="Q232" s="69"/>
      <c r="R232" s="69"/>
      <c r="S232" s="69"/>
      <c r="T232" s="69"/>
      <c r="U232" s="69"/>
      <c r="V232" s="69"/>
      <c r="W232" s="69"/>
      <c r="X232" s="69"/>
      <c r="Y232" s="69"/>
      <c r="Z232" s="69"/>
      <c r="AA232" s="69"/>
      <c r="AB232" s="69"/>
      <c r="AC232" s="69"/>
      <c r="AD232" s="69"/>
      <c r="AE232" s="69"/>
      <c r="AF232" s="69"/>
    </row>
    <row r="233" spans="1:32" ht="53.25" customHeight="1">
      <c r="A233" s="22">
        <v>200</v>
      </c>
      <c r="B233" s="7" t="s">
        <v>105</v>
      </c>
      <c r="C233" s="22">
        <v>200</v>
      </c>
      <c r="D233" s="22">
        <v>250</v>
      </c>
      <c r="E233" s="22">
        <v>4.9</v>
      </c>
      <c r="F233" s="22">
        <v>5.2</v>
      </c>
      <c r="G233" s="22">
        <v>4.9</v>
      </c>
      <c r="H233" s="22">
        <v>5.2</v>
      </c>
      <c r="I233" s="22">
        <v>5.33</v>
      </c>
      <c r="J233" s="22">
        <v>6.2</v>
      </c>
      <c r="K233" s="22">
        <v>5.33</v>
      </c>
      <c r="L233" s="22">
        <v>6.2</v>
      </c>
      <c r="M233" s="22">
        <v>6.2</v>
      </c>
      <c r="N233" s="22">
        <v>10.4</v>
      </c>
      <c r="O233" s="22">
        <v>144</v>
      </c>
      <c r="P233" s="22">
        <v>153</v>
      </c>
      <c r="Q233" s="22">
        <v>153.5</v>
      </c>
      <c r="R233" s="22">
        <v>153.5</v>
      </c>
      <c r="S233" s="22">
        <v>102.2</v>
      </c>
      <c r="T233" s="22">
        <v>102.2</v>
      </c>
      <c r="U233" s="22">
        <v>11.8</v>
      </c>
      <c r="V233" s="22">
        <v>11.8</v>
      </c>
      <c r="W233" s="22">
        <v>1.6</v>
      </c>
      <c r="X233" s="22">
        <v>1.6</v>
      </c>
      <c r="Y233" s="22">
        <v>0.1</v>
      </c>
      <c r="Z233" s="22">
        <v>0.1</v>
      </c>
      <c r="AA233" s="22">
        <v>0.16</v>
      </c>
      <c r="AB233" s="22">
        <v>0.16</v>
      </c>
      <c r="AC233" s="22">
        <v>1</v>
      </c>
      <c r="AD233" s="22">
        <v>1</v>
      </c>
      <c r="AE233" s="22">
        <v>0.68</v>
      </c>
      <c r="AF233" s="22">
        <v>0.68</v>
      </c>
    </row>
    <row r="234" spans="1:32" ht="38.25" customHeight="1">
      <c r="A234" s="3">
        <v>208</v>
      </c>
      <c r="B234" s="7" t="s">
        <v>62</v>
      </c>
      <c r="C234" s="6">
        <v>150</v>
      </c>
      <c r="D234" s="6">
        <v>180</v>
      </c>
      <c r="E234" s="60" t="s">
        <v>60</v>
      </c>
      <c r="F234" s="6">
        <v>3.2</v>
      </c>
      <c r="G234" s="6">
        <v>2.1</v>
      </c>
      <c r="H234" s="6">
        <v>3.2</v>
      </c>
      <c r="I234" s="6">
        <v>0.8</v>
      </c>
      <c r="J234" s="6">
        <v>0.9</v>
      </c>
      <c r="K234" s="6">
        <v>0.8</v>
      </c>
      <c r="L234" s="6">
        <v>0.9</v>
      </c>
      <c r="M234" s="6">
        <v>14.7</v>
      </c>
      <c r="N234" s="6">
        <v>15.2</v>
      </c>
      <c r="O234" s="6">
        <v>75</v>
      </c>
      <c r="P234" s="5">
        <v>82</v>
      </c>
      <c r="Q234" s="5">
        <v>27</v>
      </c>
      <c r="R234" s="5">
        <v>32</v>
      </c>
      <c r="S234" s="5">
        <v>56</v>
      </c>
      <c r="T234" s="5">
        <v>61</v>
      </c>
      <c r="U234" s="5">
        <v>20</v>
      </c>
      <c r="V234" s="5">
        <v>22</v>
      </c>
      <c r="W234" s="5">
        <v>0.7</v>
      </c>
      <c r="X234" s="5">
        <v>0.9</v>
      </c>
      <c r="Y234" s="5">
        <v>0.1</v>
      </c>
      <c r="Z234" s="5">
        <v>0.3</v>
      </c>
      <c r="AA234" s="5">
        <v>0.07</v>
      </c>
      <c r="AB234" s="5">
        <v>0.09</v>
      </c>
      <c r="AC234" s="5">
        <v>3.7</v>
      </c>
      <c r="AD234" s="5">
        <v>4.3</v>
      </c>
      <c r="AE234" s="5">
        <v>1</v>
      </c>
      <c r="AF234" s="5">
        <v>1.2</v>
      </c>
    </row>
    <row r="235" spans="1:32" ht="18.75" customHeight="1">
      <c r="A235" s="6">
        <v>596</v>
      </c>
      <c r="B235" s="7" t="s">
        <v>75</v>
      </c>
      <c r="C235" s="6">
        <v>100</v>
      </c>
      <c r="D235" s="6">
        <v>150</v>
      </c>
      <c r="E235" s="6">
        <v>22.6</v>
      </c>
      <c r="F235" s="6">
        <v>31.2</v>
      </c>
      <c r="G235" s="6">
        <v>22.6</v>
      </c>
      <c r="H235" s="6">
        <v>31.2</v>
      </c>
      <c r="I235" s="6">
        <v>17</v>
      </c>
      <c r="J235" s="6">
        <v>19</v>
      </c>
      <c r="K235" s="6">
        <v>17</v>
      </c>
      <c r="L235" s="6">
        <v>19</v>
      </c>
      <c r="M235" s="6">
        <v>0</v>
      </c>
      <c r="N235" s="6">
        <v>0</v>
      </c>
      <c r="O235" s="6">
        <v>244</v>
      </c>
      <c r="P235" s="5">
        <v>265</v>
      </c>
      <c r="Q235" s="5">
        <v>33</v>
      </c>
      <c r="R235" s="5">
        <v>42</v>
      </c>
      <c r="S235" s="5">
        <v>156</v>
      </c>
      <c r="T235" s="5">
        <v>163</v>
      </c>
      <c r="U235" s="5">
        <v>19</v>
      </c>
      <c r="V235" s="5">
        <v>22</v>
      </c>
      <c r="W235" s="5">
        <v>1.6</v>
      </c>
      <c r="X235" s="5">
        <v>2.4</v>
      </c>
      <c r="Y235" s="5">
        <v>0.04</v>
      </c>
      <c r="Z235" s="5">
        <v>0.06</v>
      </c>
      <c r="AA235" s="5">
        <v>0.12</v>
      </c>
      <c r="AB235" s="5">
        <v>0.23</v>
      </c>
      <c r="AC235" s="5">
        <v>1.4</v>
      </c>
      <c r="AD235" s="5">
        <v>1.6</v>
      </c>
      <c r="AE235" s="5">
        <v>6.1</v>
      </c>
      <c r="AF235" s="5">
        <v>7.2</v>
      </c>
    </row>
    <row r="236" spans="1:32" ht="36" customHeight="1">
      <c r="A236" s="58">
        <v>588</v>
      </c>
      <c r="B236" s="7" t="s">
        <v>65</v>
      </c>
      <c r="C236" s="22">
        <v>35</v>
      </c>
      <c r="D236" s="22">
        <v>70</v>
      </c>
      <c r="E236" s="22">
        <v>2.8</v>
      </c>
      <c r="F236" s="22">
        <v>5.6</v>
      </c>
      <c r="G236" s="22">
        <v>0</v>
      </c>
      <c r="H236" s="22">
        <v>0</v>
      </c>
      <c r="I236" s="22">
        <v>0.9</v>
      </c>
      <c r="J236" s="22">
        <v>1.8</v>
      </c>
      <c r="K236" s="22">
        <v>1.2</v>
      </c>
      <c r="L236" s="22">
        <v>1.2</v>
      </c>
      <c r="M236" s="22">
        <v>18.7</v>
      </c>
      <c r="N236" s="22">
        <v>37.4</v>
      </c>
      <c r="O236" s="22">
        <v>95</v>
      </c>
      <c r="P236" s="22">
        <v>109.2</v>
      </c>
      <c r="Q236" s="22">
        <v>18</v>
      </c>
      <c r="R236" s="22">
        <v>18</v>
      </c>
      <c r="S236" s="22">
        <v>58</v>
      </c>
      <c r="T236" s="22">
        <v>58</v>
      </c>
      <c r="U236" s="22">
        <v>24</v>
      </c>
      <c r="V236" s="22">
        <v>24</v>
      </c>
      <c r="W236" s="22">
        <v>1.12</v>
      </c>
      <c r="X236" s="22">
        <v>1.12</v>
      </c>
      <c r="Y236" s="22">
        <v>0.1</v>
      </c>
      <c r="Z236" s="22">
        <v>0.1</v>
      </c>
      <c r="AA236" s="22">
        <v>0.05</v>
      </c>
      <c r="AB236" s="22">
        <v>0.05</v>
      </c>
      <c r="AC236" s="22">
        <v>0</v>
      </c>
      <c r="AD236" s="22">
        <v>0</v>
      </c>
      <c r="AE236" s="22">
        <v>1</v>
      </c>
      <c r="AF236" s="22">
        <v>1</v>
      </c>
    </row>
    <row r="237" spans="1:32" ht="18.75" customHeight="1">
      <c r="A237" s="6">
        <v>430</v>
      </c>
      <c r="B237" s="7" t="s">
        <v>64</v>
      </c>
      <c r="C237" s="6">
        <v>200</v>
      </c>
      <c r="D237" s="6">
        <v>215</v>
      </c>
      <c r="E237" s="6">
        <v>0.1</v>
      </c>
      <c r="F237" s="6">
        <v>0.1</v>
      </c>
      <c r="G237" s="6">
        <v>0</v>
      </c>
      <c r="H237" s="6">
        <v>0</v>
      </c>
      <c r="I237" s="6">
        <v>0</v>
      </c>
      <c r="J237" s="6">
        <v>0</v>
      </c>
      <c r="K237" s="6">
        <v>0</v>
      </c>
      <c r="L237" s="6">
        <v>0</v>
      </c>
      <c r="M237" s="6">
        <v>15.2</v>
      </c>
      <c r="N237" s="6">
        <v>15.2</v>
      </c>
      <c r="O237" s="6">
        <v>59</v>
      </c>
      <c r="P237" s="5">
        <v>59</v>
      </c>
      <c r="Q237" s="5">
        <v>181</v>
      </c>
      <c r="R237" s="5">
        <v>181</v>
      </c>
      <c r="S237" s="5">
        <v>11</v>
      </c>
      <c r="T237" s="5">
        <v>11</v>
      </c>
      <c r="U237" s="5">
        <v>136.5</v>
      </c>
      <c r="V237" s="5">
        <v>136.5</v>
      </c>
      <c r="W237" s="5">
        <v>0.15</v>
      </c>
      <c r="X237" s="5">
        <v>0.15</v>
      </c>
      <c r="Y237" s="5">
        <v>0.04</v>
      </c>
      <c r="Z237" s="5">
        <v>0.04</v>
      </c>
      <c r="AA237" s="5">
        <v>0.2</v>
      </c>
      <c r="AB237" s="5">
        <v>0.2</v>
      </c>
      <c r="AC237" s="5">
        <v>1.5</v>
      </c>
      <c r="AD237" s="5">
        <v>1.5</v>
      </c>
      <c r="AE237" s="5">
        <v>0.15</v>
      </c>
      <c r="AF237" s="5">
        <v>0.15</v>
      </c>
    </row>
    <row r="238" spans="1:32" ht="17.25" customHeight="1">
      <c r="A238" s="22"/>
      <c r="B238" s="56" t="s">
        <v>38</v>
      </c>
      <c r="C238" s="22"/>
      <c r="D238" s="22"/>
      <c r="E238" s="14">
        <v>22.55</v>
      </c>
      <c r="F238" s="59">
        <f aca="true" t="shared" si="30" ref="F238:AF238">F233+F234+F235+F236+F237</f>
        <v>45.300000000000004</v>
      </c>
      <c r="G238" s="59">
        <f t="shared" si="30"/>
        <v>29.6</v>
      </c>
      <c r="H238" s="59">
        <f t="shared" si="30"/>
        <v>39.6</v>
      </c>
      <c r="I238" s="59">
        <f t="shared" si="30"/>
        <v>24.029999999999998</v>
      </c>
      <c r="J238" s="59">
        <f t="shared" si="30"/>
        <v>27.900000000000002</v>
      </c>
      <c r="K238" s="59">
        <f t="shared" si="30"/>
        <v>24.33</v>
      </c>
      <c r="L238" s="59">
        <f t="shared" si="30"/>
        <v>27.3</v>
      </c>
      <c r="M238" s="59">
        <f t="shared" si="30"/>
        <v>54.8</v>
      </c>
      <c r="N238" s="59">
        <f t="shared" si="30"/>
        <v>78.2</v>
      </c>
      <c r="O238" s="59">
        <f t="shared" si="30"/>
        <v>617</v>
      </c>
      <c r="P238" s="59">
        <f t="shared" si="30"/>
        <v>668.2</v>
      </c>
      <c r="Q238" s="59">
        <f t="shared" si="30"/>
        <v>412.5</v>
      </c>
      <c r="R238" s="59">
        <f t="shared" si="30"/>
        <v>426.5</v>
      </c>
      <c r="S238" s="59">
        <f t="shared" si="30"/>
        <v>383.2</v>
      </c>
      <c r="T238" s="59">
        <f t="shared" si="30"/>
        <v>395.2</v>
      </c>
      <c r="U238" s="59">
        <f t="shared" si="30"/>
        <v>211.3</v>
      </c>
      <c r="V238" s="59">
        <f t="shared" si="30"/>
        <v>216.3</v>
      </c>
      <c r="W238" s="59">
        <f t="shared" si="30"/>
        <v>5.17</v>
      </c>
      <c r="X238" s="59">
        <f t="shared" si="30"/>
        <v>6.170000000000001</v>
      </c>
      <c r="Y238" s="59">
        <f t="shared" si="30"/>
        <v>0.38</v>
      </c>
      <c r="Z238" s="59">
        <f t="shared" si="30"/>
        <v>0.6000000000000001</v>
      </c>
      <c r="AA238" s="59">
        <f t="shared" si="30"/>
        <v>0.6</v>
      </c>
      <c r="AB238" s="59">
        <f t="shared" si="30"/>
        <v>0.73</v>
      </c>
      <c r="AC238" s="59">
        <f t="shared" si="30"/>
        <v>7.6</v>
      </c>
      <c r="AD238" s="59">
        <f t="shared" si="30"/>
        <v>8.4</v>
      </c>
      <c r="AE238" s="59">
        <f t="shared" si="30"/>
        <v>8.93</v>
      </c>
      <c r="AF238" s="59">
        <f t="shared" si="30"/>
        <v>10.23</v>
      </c>
    </row>
    <row r="239" spans="1:32" ht="24" customHeight="1">
      <c r="A239" s="22"/>
      <c r="B239" s="56" t="s">
        <v>32</v>
      </c>
      <c r="C239" s="22"/>
      <c r="D239" s="22"/>
      <c r="E239" s="14">
        <f aca="true" t="shared" si="31" ref="E239:AF239">E231+E238</f>
        <v>35.15</v>
      </c>
      <c r="F239" s="59">
        <f t="shared" si="31"/>
        <v>61.50000000000001</v>
      </c>
      <c r="G239" s="59">
        <f t="shared" si="31"/>
        <v>39.3</v>
      </c>
      <c r="H239" s="59">
        <f t="shared" si="31"/>
        <v>50.1</v>
      </c>
      <c r="I239" s="59">
        <f t="shared" si="31"/>
        <v>48.23</v>
      </c>
      <c r="J239" s="59">
        <f t="shared" si="31"/>
        <v>53</v>
      </c>
      <c r="K239" s="59">
        <f t="shared" si="31"/>
        <v>48.53</v>
      </c>
      <c r="L239" s="59">
        <f t="shared" si="31"/>
        <v>51.5</v>
      </c>
      <c r="M239" s="59">
        <f t="shared" si="31"/>
        <v>139.2</v>
      </c>
      <c r="N239" s="59">
        <f t="shared" si="31"/>
        <v>203</v>
      </c>
      <c r="O239" s="59">
        <f t="shared" si="31"/>
        <v>1230.7</v>
      </c>
      <c r="P239" s="59">
        <f t="shared" si="31"/>
        <v>1296.1</v>
      </c>
      <c r="Q239" s="59">
        <f t="shared" si="31"/>
        <v>775.5</v>
      </c>
      <c r="R239" s="59">
        <f t="shared" si="31"/>
        <v>799.5</v>
      </c>
      <c r="S239" s="59">
        <f t="shared" si="31"/>
        <v>676.2</v>
      </c>
      <c r="T239" s="59">
        <f t="shared" si="31"/>
        <v>696.2</v>
      </c>
      <c r="U239" s="59">
        <f t="shared" si="31"/>
        <v>412.8</v>
      </c>
      <c r="V239" s="59">
        <f t="shared" si="31"/>
        <v>423.8</v>
      </c>
      <c r="W239" s="59">
        <f t="shared" si="31"/>
        <v>9.64</v>
      </c>
      <c r="X239" s="59">
        <f t="shared" si="31"/>
        <v>11.14</v>
      </c>
      <c r="Y239" s="59">
        <f t="shared" si="31"/>
        <v>0.5900000000000001</v>
      </c>
      <c r="Z239" s="59">
        <f t="shared" si="31"/>
        <v>0.8300000000000001</v>
      </c>
      <c r="AA239" s="59">
        <f t="shared" si="31"/>
        <v>1.2199999999999998</v>
      </c>
      <c r="AB239" s="59">
        <f t="shared" si="31"/>
        <v>1.39</v>
      </c>
      <c r="AC239" s="59">
        <f t="shared" si="31"/>
        <v>17.6</v>
      </c>
      <c r="AD239" s="59">
        <f t="shared" si="31"/>
        <v>21.4</v>
      </c>
      <c r="AE239" s="59">
        <f t="shared" si="31"/>
        <v>10.879999999999999</v>
      </c>
      <c r="AF239" s="59">
        <f t="shared" si="31"/>
        <v>13.780000000000001</v>
      </c>
    </row>
    <row r="240" spans="1:32" ht="18.75" customHeight="1">
      <c r="A240" s="7"/>
      <c r="B240" s="7" t="s">
        <v>54</v>
      </c>
      <c r="C240" s="7"/>
      <c r="D240" s="7"/>
      <c r="E240" s="7">
        <v>535</v>
      </c>
      <c r="F240" s="7">
        <v>717.8</v>
      </c>
      <c r="G240" s="7">
        <v>415.2</v>
      </c>
      <c r="H240" s="7">
        <v>529.9</v>
      </c>
      <c r="I240" s="7">
        <f aca="true" t="shared" si="32" ref="I240:AF240">I23+I49+I72+I97+I120+I144+I171+I192+I217+I239</f>
        <v>784.2800000000001</v>
      </c>
      <c r="J240" s="7">
        <f t="shared" si="32"/>
        <v>713.99</v>
      </c>
      <c r="K240" s="7">
        <f t="shared" si="32"/>
        <v>436.48</v>
      </c>
      <c r="L240" s="7">
        <f t="shared" si="32"/>
        <v>555.73</v>
      </c>
      <c r="M240" s="7">
        <f t="shared" si="32"/>
        <v>1730.4600000000003</v>
      </c>
      <c r="N240" s="7">
        <f t="shared" si="32"/>
        <v>2733.3999999999996</v>
      </c>
      <c r="O240" s="7">
        <f t="shared" si="32"/>
        <v>14407.199999999999</v>
      </c>
      <c r="P240" s="7">
        <f t="shared" si="32"/>
        <v>17529.2</v>
      </c>
      <c r="Q240" s="7">
        <f t="shared" si="32"/>
        <v>5439.45</v>
      </c>
      <c r="R240" s="7">
        <f t="shared" si="32"/>
        <v>6578.49</v>
      </c>
      <c r="S240" s="7">
        <f t="shared" si="32"/>
        <v>7270.410000000001</v>
      </c>
      <c r="T240" s="7">
        <f t="shared" si="32"/>
        <v>8243.220000000001</v>
      </c>
      <c r="U240" s="7">
        <f t="shared" si="32"/>
        <v>2242.37</v>
      </c>
      <c r="V240" s="7">
        <f t="shared" si="32"/>
        <v>2905.62</v>
      </c>
      <c r="W240" s="7">
        <f t="shared" si="32"/>
        <v>109.75699999999999</v>
      </c>
      <c r="X240" s="7">
        <f t="shared" si="32"/>
        <v>128.80599999999998</v>
      </c>
      <c r="Y240" s="7">
        <f t="shared" si="32"/>
        <v>46.641000000000005</v>
      </c>
      <c r="Z240" s="7">
        <f t="shared" si="32"/>
        <v>49.682</v>
      </c>
      <c r="AA240" s="7">
        <f t="shared" si="32"/>
        <v>65.238</v>
      </c>
      <c r="AB240" s="7">
        <f t="shared" si="32"/>
        <v>56.59700000000001</v>
      </c>
      <c r="AC240" s="7">
        <f t="shared" si="32"/>
        <v>267.85</v>
      </c>
      <c r="AD240" s="7">
        <f t="shared" si="32"/>
        <v>289.96</v>
      </c>
      <c r="AE240" s="7">
        <f t="shared" si="32"/>
        <v>195.68499999999997</v>
      </c>
      <c r="AF240" s="7">
        <f t="shared" si="32"/>
        <v>228.27500000000003</v>
      </c>
    </row>
    <row r="241" spans="1:32" ht="39.75" customHeight="1">
      <c r="A241" s="58"/>
      <c r="B241" s="7" t="s">
        <v>55</v>
      </c>
      <c r="C241" s="58"/>
      <c r="D241" s="58"/>
      <c r="E241" s="58">
        <v>73.6</v>
      </c>
      <c r="F241" s="58">
        <v>74.99</v>
      </c>
      <c r="G241" s="58">
        <v>79.2</v>
      </c>
      <c r="H241" s="58">
        <v>80.1</v>
      </c>
      <c r="I241" s="58">
        <v>82.6</v>
      </c>
      <c r="J241" s="58">
        <v>83.1</v>
      </c>
      <c r="K241" s="58">
        <v>82.6</v>
      </c>
      <c r="L241" s="58">
        <v>83.1</v>
      </c>
      <c r="M241" s="58">
        <v>325</v>
      </c>
      <c r="N241" s="58">
        <v>364.2</v>
      </c>
      <c r="O241" s="58">
        <v>2364</v>
      </c>
      <c r="P241" s="58">
        <v>2493</v>
      </c>
      <c r="Q241" s="58">
        <v>923.8</v>
      </c>
      <c r="R241" s="58">
        <v>998.3</v>
      </c>
      <c r="S241" s="58">
        <v>1000</v>
      </c>
      <c r="T241" s="58">
        <v>1057</v>
      </c>
      <c r="U241" s="58">
        <v>395.6</v>
      </c>
      <c r="V241" s="58">
        <v>401</v>
      </c>
      <c r="W241" s="58">
        <v>13.6</v>
      </c>
      <c r="X241" s="58">
        <v>14.76</v>
      </c>
      <c r="Y241" s="58">
        <v>1.48</v>
      </c>
      <c r="Z241" s="58">
        <v>1.48</v>
      </c>
      <c r="AA241" s="58">
        <v>1.8</v>
      </c>
      <c r="AB241" s="58">
        <v>1.8</v>
      </c>
      <c r="AC241" s="58">
        <v>68.5</v>
      </c>
      <c r="AD241" s="58">
        <v>70.9</v>
      </c>
      <c r="AE241" s="58">
        <v>13.4</v>
      </c>
      <c r="AF241" s="58">
        <v>14.33</v>
      </c>
    </row>
  </sheetData>
  <sheetProtection selectLockedCells="1" selectUnlockedCells="1"/>
  <mergeCells count="283">
    <mergeCell ref="A26:AF26"/>
    <mergeCell ref="A74:IV74"/>
    <mergeCell ref="A147:AF147"/>
    <mergeCell ref="A1:AF1"/>
    <mergeCell ref="A2:AF2"/>
    <mergeCell ref="A3:AF3"/>
    <mergeCell ref="A4:A7"/>
    <mergeCell ref="B4:B7"/>
    <mergeCell ref="C4:D4"/>
    <mergeCell ref="E4:N4"/>
    <mergeCell ref="O4:P4"/>
    <mergeCell ref="Q4:X4"/>
    <mergeCell ref="Y4:AF4"/>
    <mergeCell ref="Y5:Z6"/>
    <mergeCell ref="M5:N6"/>
    <mergeCell ref="O5:O7"/>
    <mergeCell ref="P5:P7"/>
    <mergeCell ref="Q5:R6"/>
    <mergeCell ref="AE5:AF6"/>
    <mergeCell ref="S5:T6"/>
    <mergeCell ref="C5:C7"/>
    <mergeCell ref="D5:D7"/>
    <mergeCell ref="E5:H5"/>
    <mergeCell ref="I5:L5"/>
    <mergeCell ref="AA5:AB6"/>
    <mergeCell ref="AC5:AD6"/>
    <mergeCell ref="E6:F6"/>
    <mergeCell ref="G6:H6"/>
    <mergeCell ref="I6:J6"/>
    <mergeCell ref="K6:L6"/>
    <mergeCell ref="U5:V6"/>
    <mergeCell ref="W5:X6"/>
    <mergeCell ref="A14:AF14"/>
    <mergeCell ref="A25:AF25"/>
    <mergeCell ref="A27:AF27"/>
    <mergeCell ref="A28:A31"/>
    <mergeCell ref="B28:B31"/>
    <mergeCell ref="C28:D28"/>
    <mergeCell ref="E28:N28"/>
    <mergeCell ref="O28:P28"/>
    <mergeCell ref="Q28:X28"/>
    <mergeCell ref="Y28:AF28"/>
    <mergeCell ref="Y29:Z30"/>
    <mergeCell ref="M29:N30"/>
    <mergeCell ref="O29:O31"/>
    <mergeCell ref="P29:P31"/>
    <mergeCell ref="Q29:R30"/>
    <mergeCell ref="AE29:AF30"/>
    <mergeCell ref="S29:T30"/>
    <mergeCell ref="U29:V30"/>
    <mergeCell ref="C29:C31"/>
    <mergeCell ref="D29:D31"/>
    <mergeCell ref="E29:H29"/>
    <mergeCell ref="I29:L29"/>
    <mergeCell ref="AA29:AB30"/>
    <mergeCell ref="AC29:AD30"/>
    <mergeCell ref="E30:F30"/>
    <mergeCell ref="G30:H30"/>
    <mergeCell ref="I30:J30"/>
    <mergeCell ref="K30:L30"/>
    <mergeCell ref="W29:X30"/>
    <mergeCell ref="A40:AF40"/>
    <mergeCell ref="A51:AF51"/>
    <mergeCell ref="A52:AF52"/>
    <mergeCell ref="A53:A56"/>
    <mergeCell ref="B53:B56"/>
    <mergeCell ref="C53:D53"/>
    <mergeCell ref="E53:N53"/>
    <mergeCell ref="O53:P53"/>
    <mergeCell ref="Q53:X53"/>
    <mergeCell ref="Y53:AF53"/>
    <mergeCell ref="Y54:Z55"/>
    <mergeCell ref="M54:N55"/>
    <mergeCell ref="O54:O56"/>
    <mergeCell ref="P54:P56"/>
    <mergeCell ref="Q54:R55"/>
    <mergeCell ref="AE54:AF55"/>
    <mergeCell ref="S54:T55"/>
    <mergeCell ref="U54:V55"/>
    <mergeCell ref="W54:X55"/>
    <mergeCell ref="C54:C56"/>
    <mergeCell ref="D54:D56"/>
    <mergeCell ref="E54:H54"/>
    <mergeCell ref="I54:L54"/>
    <mergeCell ref="AA54:AB55"/>
    <mergeCell ref="AC54:AD55"/>
    <mergeCell ref="E55:F55"/>
    <mergeCell ref="G55:H55"/>
    <mergeCell ref="I55:J55"/>
    <mergeCell ref="K55:L55"/>
    <mergeCell ref="A77:A80"/>
    <mergeCell ref="B77:B80"/>
    <mergeCell ref="C77:D77"/>
    <mergeCell ref="E77:N77"/>
    <mergeCell ref="E79:F79"/>
    <mergeCell ref="G79:H79"/>
    <mergeCell ref="I79:J79"/>
    <mergeCell ref="K79:L79"/>
    <mergeCell ref="A63:AF63"/>
    <mergeCell ref="A73:AF73"/>
    <mergeCell ref="A75:AF75"/>
    <mergeCell ref="A76:AF76"/>
    <mergeCell ref="Y77:AF77"/>
    <mergeCell ref="C78:C80"/>
    <mergeCell ref="D78:D80"/>
    <mergeCell ref="E78:H78"/>
    <mergeCell ref="I78:L78"/>
    <mergeCell ref="M78:N79"/>
    <mergeCell ref="O77:P77"/>
    <mergeCell ref="Q77:X77"/>
    <mergeCell ref="AC78:AD79"/>
    <mergeCell ref="AE78:AF79"/>
    <mergeCell ref="A88:AF88"/>
    <mergeCell ref="A99:AF99"/>
    <mergeCell ref="O78:O80"/>
    <mergeCell ref="P78:P80"/>
    <mergeCell ref="Q78:R79"/>
    <mergeCell ref="S78:T79"/>
    <mergeCell ref="U78:V79"/>
    <mergeCell ref="W78:X79"/>
    <mergeCell ref="Q102:R103"/>
    <mergeCell ref="S102:T103"/>
    <mergeCell ref="Y78:Z79"/>
    <mergeCell ref="AA78:AB79"/>
    <mergeCell ref="W102:X103"/>
    <mergeCell ref="Y102:Z103"/>
    <mergeCell ref="AA102:AB103"/>
    <mergeCell ref="I103:J103"/>
    <mergeCell ref="K103:L103"/>
    <mergeCell ref="A100:AF100"/>
    <mergeCell ref="A101:A104"/>
    <mergeCell ref="B101:B104"/>
    <mergeCell ref="C101:D101"/>
    <mergeCell ref="E101:N101"/>
    <mergeCell ref="O101:P103"/>
    <mergeCell ref="Q101:X101"/>
    <mergeCell ref="Y101:AF101"/>
    <mergeCell ref="M102:N103"/>
    <mergeCell ref="A111:AF111"/>
    <mergeCell ref="U102:V103"/>
    <mergeCell ref="C102:C104"/>
    <mergeCell ref="D102:D104"/>
    <mergeCell ref="E102:H102"/>
    <mergeCell ref="I102:L102"/>
    <mergeCell ref="AE102:AF103"/>
    <mergeCell ref="E103:F103"/>
    <mergeCell ref="G103:H103"/>
    <mergeCell ref="AC102:AD103"/>
    <mergeCell ref="A122:AF122"/>
    <mergeCell ref="A123:AF123"/>
    <mergeCell ref="A124:A127"/>
    <mergeCell ref="B124:B127"/>
    <mergeCell ref="C124:D124"/>
    <mergeCell ref="E124:N124"/>
    <mergeCell ref="O124:P126"/>
    <mergeCell ref="Q124:X124"/>
    <mergeCell ref="Y124:AF124"/>
    <mergeCell ref="Q125:R126"/>
    <mergeCell ref="S125:T126"/>
    <mergeCell ref="U125:V126"/>
    <mergeCell ref="C125:C127"/>
    <mergeCell ref="D125:D127"/>
    <mergeCell ref="E125:H125"/>
    <mergeCell ref="I125:L125"/>
    <mergeCell ref="AE125:AF126"/>
    <mergeCell ref="E126:F126"/>
    <mergeCell ref="G126:H126"/>
    <mergeCell ref="I126:J126"/>
    <mergeCell ref="K126:L126"/>
    <mergeCell ref="W125:X126"/>
    <mergeCell ref="Y125:Z126"/>
    <mergeCell ref="AA125:AB126"/>
    <mergeCell ref="AC125:AD126"/>
    <mergeCell ref="M125:N126"/>
    <mergeCell ref="A135:AF135"/>
    <mergeCell ref="A146:AF146"/>
    <mergeCell ref="A148:AF148"/>
    <mergeCell ref="A149:A152"/>
    <mergeCell ref="B149:B152"/>
    <mergeCell ref="C149:D149"/>
    <mergeCell ref="E149:N149"/>
    <mergeCell ref="O149:P151"/>
    <mergeCell ref="Q149:X149"/>
    <mergeCell ref="Y149:AF149"/>
    <mergeCell ref="Q150:R151"/>
    <mergeCell ref="S150:T151"/>
    <mergeCell ref="U150:V151"/>
    <mergeCell ref="C150:C152"/>
    <mergeCell ref="D150:D152"/>
    <mergeCell ref="E150:H150"/>
    <mergeCell ref="I150:L150"/>
    <mergeCell ref="AE150:AF151"/>
    <mergeCell ref="E151:F151"/>
    <mergeCell ref="G151:H151"/>
    <mergeCell ref="I151:J151"/>
    <mergeCell ref="K151:L151"/>
    <mergeCell ref="W150:X151"/>
    <mergeCell ref="Y150:Z151"/>
    <mergeCell ref="AA150:AB151"/>
    <mergeCell ref="AC150:AD151"/>
    <mergeCell ref="M150:N151"/>
    <mergeCell ref="A161:AF161"/>
    <mergeCell ref="A173:AF173"/>
    <mergeCell ref="A174:AF174"/>
    <mergeCell ref="A175:A178"/>
    <mergeCell ref="B175:B178"/>
    <mergeCell ref="C175:D175"/>
    <mergeCell ref="E175:N175"/>
    <mergeCell ref="O175:P177"/>
    <mergeCell ref="Q175:X175"/>
    <mergeCell ref="Y175:AF175"/>
    <mergeCell ref="Q176:R177"/>
    <mergeCell ref="S176:T177"/>
    <mergeCell ref="U176:V177"/>
    <mergeCell ref="C176:C178"/>
    <mergeCell ref="D176:D178"/>
    <mergeCell ref="E176:H176"/>
    <mergeCell ref="I176:L176"/>
    <mergeCell ref="AE176:AF177"/>
    <mergeCell ref="E177:F177"/>
    <mergeCell ref="G177:H177"/>
    <mergeCell ref="I177:J177"/>
    <mergeCell ref="K177:L177"/>
    <mergeCell ref="W176:X177"/>
    <mergeCell ref="Y176:Z177"/>
    <mergeCell ref="AA176:AB177"/>
    <mergeCell ref="AC176:AD177"/>
    <mergeCell ref="M176:N177"/>
    <mergeCell ref="A185:AF185"/>
    <mergeCell ref="A194:AF194"/>
    <mergeCell ref="A195:AF195"/>
    <mergeCell ref="A196:A199"/>
    <mergeCell ref="B196:B199"/>
    <mergeCell ref="C196:D196"/>
    <mergeCell ref="E196:N196"/>
    <mergeCell ref="O196:P198"/>
    <mergeCell ref="Q196:X196"/>
    <mergeCell ref="Y196:AF196"/>
    <mergeCell ref="Q197:R198"/>
    <mergeCell ref="S197:T198"/>
    <mergeCell ref="U197:V198"/>
    <mergeCell ref="C197:C199"/>
    <mergeCell ref="D197:D199"/>
    <mergeCell ref="E197:H197"/>
    <mergeCell ref="I197:L197"/>
    <mergeCell ref="AE197:AF198"/>
    <mergeCell ref="E198:F198"/>
    <mergeCell ref="G198:H198"/>
    <mergeCell ref="I198:J198"/>
    <mergeCell ref="K198:L198"/>
    <mergeCell ref="W197:X198"/>
    <mergeCell ref="Y197:Z198"/>
    <mergeCell ref="AA197:AB198"/>
    <mergeCell ref="AC197:AD198"/>
    <mergeCell ref="M197:N198"/>
    <mergeCell ref="A207:AF207"/>
    <mergeCell ref="A219:AF219"/>
    <mergeCell ref="A220:AF220"/>
    <mergeCell ref="A221:A224"/>
    <mergeCell ref="B221:B224"/>
    <mergeCell ref="C221:D221"/>
    <mergeCell ref="E221:N221"/>
    <mergeCell ref="O221:P223"/>
    <mergeCell ref="Q221:X221"/>
    <mergeCell ref="Y221:AF221"/>
    <mergeCell ref="A232:AF232"/>
    <mergeCell ref="AE222:AF223"/>
    <mergeCell ref="E223:F223"/>
    <mergeCell ref="G223:H223"/>
    <mergeCell ref="I223:J223"/>
    <mergeCell ref="K223:L223"/>
    <mergeCell ref="W222:X223"/>
    <mergeCell ref="Y222:Z223"/>
    <mergeCell ref="C222:C224"/>
    <mergeCell ref="D222:D224"/>
    <mergeCell ref="AA222:AB223"/>
    <mergeCell ref="AC222:AD223"/>
    <mergeCell ref="S222:T223"/>
    <mergeCell ref="U222:V223"/>
    <mergeCell ref="E222:H222"/>
    <mergeCell ref="I222:L222"/>
    <mergeCell ref="M222:N223"/>
    <mergeCell ref="Q222:R223"/>
  </mergeCells>
  <printOptions/>
  <pageMargins left="0.19652777777777777" right="0.19652777777777777" top="0.19652777777777777" bottom="0.19652777777777777" header="0.5118055555555555" footer="0.5118055555555555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3" zoomScaleNormal="83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dhammer73</cp:lastModifiedBy>
  <cp:lastPrinted>2023-02-06T04:13:53Z</cp:lastPrinted>
  <dcterms:created xsi:type="dcterms:W3CDTF">2009-02-11T16:21:26Z</dcterms:created>
  <dcterms:modified xsi:type="dcterms:W3CDTF">2023-05-31T07:35:05Z</dcterms:modified>
  <cp:category/>
  <cp:version/>
  <cp:contentType/>
  <cp:contentStatus/>
</cp:coreProperties>
</file>